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5360" windowHeight="8895" activeTab="0"/>
  </bookViews>
  <sheets>
    <sheet name="Table of Contents" sheetId="1" r:id="rId1"/>
    <sheet name="Bond, Bid &amp; Coupon Type" sheetId="2" r:id="rId2"/>
    <sheet name="Capital, Call, &amp; Maturity" sheetId="3" r:id="rId3"/>
  </sheets>
  <definedNames>
    <definedName name="_xlnm.Print_Area" localSheetId="1">'Bond, Bid &amp; Coupon Type'!$A$1:$X$68</definedName>
  </definedNames>
  <calcPr fullCalcOnLoad="1"/>
</workbook>
</file>

<file path=xl/sharedStrings.xml><?xml version="1.0" encoding="utf-8"?>
<sst xmlns="http://schemas.openxmlformats.org/spreadsheetml/2006/main" count="166" uniqueCount="78">
  <si>
    <t>Jan</t>
  </si>
  <si>
    <t>Feb</t>
  </si>
  <si>
    <t>Mar</t>
  </si>
  <si>
    <t>Apr</t>
  </si>
  <si>
    <t>May</t>
  </si>
  <si>
    <t>Jun</t>
  </si>
  <si>
    <t>Jul</t>
  </si>
  <si>
    <t>Aug</t>
  </si>
  <si>
    <t>Sep</t>
  </si>
  <si>
    <t>Oct</t>
  </si>
  <si>
    <t>Nov</t>
  </si>
  <si>
    <t>Dec</t>
  </si>
  <si>
    <t>% Change</t>
  </si>
  <si>
    <t>Total</t>
  </si>
  <si>
    <t>New Capital</t>
  </si>
  <si>
    <t>Refunding</t>
  </si>
  <si>
    <t xml:space="preserve"> </t>
  </si>
  <si>
    <t>USD Billions</t>
  </si>
  <si>
    <t>GO</t>
  </si>
  <si>
    <t>Revenue</t>
  </si>
  <si>
    <t>Callable</t>
  </si>
  <si>
    <t>Non-Callable</t>
  </si>
  <si>
    <t>Competitive</t>
  </si>
  <si>
    <t>Negotiated</t>
  </si>
  <si>
    <t>Average Maturity</t>
  </si>
  <si>
    <t>Table</t>
  </si>
  <si>
    <t>Description</t>
  </si>
  <si>
    <t>Time Period</t>
  </si>
  <si>
    <t>Currency</t>
  </si>
  <si>
    <t>Value</t>
  </si>
  <si>
    <t>Last Value</t>
  </si>
  <si>
    <t>Last Updated</t>
  </si>
  <si>
    <t>1.1.</t>
  </si>
  <si>
    <t>A, M</t>
  </si>
  <si>
    <t>USD</t>
  </si>
  <si>
    <t>Billions</t>
  </si>
  <si>
    <t>1.2.</t>
  </si>
  <si>
    <t>2.1.</t>
  </si>
  <si>
    <t>FAQ</t>
  </si>
  <si>
    <t>Contact</t>
  </si>
  <si>
    <t>All data are subject to revision.</t>
  </si>
  <si>
    <r>
      <t xml:space="preserve">The Securities Industry and Financial Markets Association (SIFMA) brings together the shared interests of hundreds of securities firms, banks and asset managers. SIFMA's mission is to support a strong financial industry, investor opportunity, capital formation, job creation and economic growth, while building trust and confidence in the financial markets. SIFMA, with offices in New York and Washington, D.C., is the U.S. regional member of the Global Financial Markets Association (GFMA). For more information, visit </t>
    </r>
    <r>
      <rPr>
        <u val="single"/>
        <sz val="11"/>
        <rFont val="Garamond"/>
        <family val="1"/>
      </rPr>
      <t>www.sifma.org</t>
    </r>
    <r>
      <rPr>
        <sz val="11"/>
        <rFont val="Garamond"/>
        <family val="1"/>
      </rPr>
      <t>.</t>
    </r>
  </si>
  <si>
    <t>Issuance</t>
  </si>
  <si>
    <t>Source:</t>
  </si>
  <si>
    <t>Thomson Reuters</t>
  </si>
  <si>
    <t>US Municipal Bond Issuance</t>
  </si>
  <si>
    <t>Sharon Sung</t>
  </si>
  <si>
    <t>ssung@sifma.org</t>
  </si>
  <si>
    <t>Years</t>
  </si>
  <si>
    <t>Private Placement</t>
  </si>
  <si>
    <t>Total - Bond Type</t>
  </si>
  <si>
    <t>Total - Bid Type</t>
  </si>
  <si>
    <t>Coupon Type</t>
  </si>
  <si>
    <t>Convertible</t>
  </si>
  <si>
    <t>Fixed rate</t>
  </si>
  <si>
    <t>Linked rate</t>
  </si>
  <si>
    <t>Variable rate long</t>
  </si>
  <si>
    <t>Variable rate no put</t>
  </si>
  <si>
    <t>Variable rate short</t>
  </si>
  <si>
    <t>Zero coupon</t>
  </si>
  <si>
    <t>US Municipal Issuance, Bond (Go/Revenue), Bid (Competitive/Negotiated), and Coupon Type</t>
  </si>
  <si>
    <t>U.S. Municipal Bond Issuance</t>
  </si>
  <si>
    <t>All issuance figures are based on deals with maturity of 13 months or greater.</t>
  </si>
  <si>
    <t>Auction Rate</t>
  </si>
  <si>
    <t>Q1</t>
  </si>
  <si>
    <t>Q2</t>
  </si>
  <si>
    <t>Q3</t>
  </si>
  <si>
    <t>Q4</t>
  </si>
  <si>
    <t>N/A</t>
  </si>
  <si>
    <t>The report is subject to the Terms of US applicable to SIFMA's website, available here:
http://www.sifma.org/legal/</t>
  </si>
  <si>
    <t>Average maturity is based on issuance, rather than outstanding, volumes. Maturity year is based on final date of maturity of the issue.</t>
  </si>
  <si>
    <t>Capital Type</t>
  </si>
  <si>
    <t>Callable Status</t>
  </si>
  <si>
    <t>Average Final Maturity at Issuance</t>
  </si>
  <si>
    <t>US Municipal Issuance, Capital (New Capital/Refunding), Call Status (Callable/Noncallable), Average Maturity</t>
  </si>
  <si>
    <t>YTD '16</t>
  </si>
  <si>
    <t>YTD '17</t>
  </si>
  <si>
    <t>Dec 2017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</si>
</sst>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409]mmm\-yy;@"/>
    <numFmt numFmtId="168" formatCode="#,##0.000"/>
    <numFmt numFmtId="169" formatCode="&quot;$&quot;#,##0.0"/>
    <numFmt numFmtId="170" formatCode="#,###,###,###,###,###.0"/>
    <numFmt numFmtId="171" formatCode="################.0"/>
    <numFmt numFmtId="172" formatCode="_(* #,##0.0_);_(* \(#,##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000"/>
    <numFmt numFmtId="178" formatCode="#,##0.0000"/>
    <numFmt numFmtId="179" formatCode="0.00000"/>
    <numFmt numFmtId="180" formatCode="#,##0.00000"/>
    <numFmt numFmtId="181" formatCode="_(* #,##0.000_);_(* \(#,##0.000\);_(* &quot;-&quot;??_);_(@_)"/>
    <numFmt numFmtId="182" formatCode="_(* #,##0.0000_);_(* \(#,##0.0000\);_(* &quot;-&quot;??_);_(@_)"/>
    <numFmt numFmtId="183" formatCode="[$-409]dddd\,\ mmmm\ d\,\ yyyy"/>
    <numFmt numFmtId="184" formatCode="[$-409]h:mm:ss\ AM/PM"/>
    <numFmt numFmtId="185" formatCode="#,##0.0_);\(#,##0.0\)"/>
  </numFmts>
  <fonts count="47">
    <font>
      <sz val="10"/>
      <name val="Arial"/>
      <family val="0"/>
    </font>
    <font>
      <sz val="12"/>
      <name val="Times New Roman"/>
      <family val="1"/>
    </font>
    <font>
      <sz val="9"/>
      <name val="Times New Roman"/>
      <family val="1"/>
    </font>
    <font>
      <u val="single"/>
      <sz val="9"/>
      <name val="Times New Roman"/>
      <family val="1"/>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amily val="0"/>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Geneva"/>
      <family val="0"/>
    </font>
    <font>
      <b/>
      <sz val="20"/>
      <name val="Times New Roman"/>
      <family val="1"/>
    </font>
    <font>
      <u val="single"/>
      <sz val="7.5"/>
      <color indexed="12"/>
      <name val="N Helvetica Narrow"/>
      <family val="0"/>
    </font>
    <font>
      <u val="single"/>
      <sz val="11"/>
      <color indexed="12"/>
      <name val="Garamond"/>
      <family val="1"/>
    </font>
    <font>
      <sz val="11"/>
      <name val="Garamond"/>
      <family val="1"/>
    </font>
    <font>
      <u val="single"/>
      <sz val="11"/>
      <name val="Garamond"/>
      <family val="1"/>
    </font>
    <font>
      <b/>
      <sz val="11"/>
      <name val="Garamond"/>
      <family val="1"/>
    </font>
    <font>
      <sz val="10"/>
      <name val="Times New Roman"/>
      <family val="1"/>
    </font>
    <font>
      <b/>
      <sz val="9"/>
      <name val="Times New Roman"/>
      <family val="1"/>
    </font>
    <font>
      <u val="single"/>
      <sz val="11"/>
      <color indexed="12"/>
      <name val="Calibri"/>
      <family val="2"/>
    </font>
    <font>
      <u val="single"/>
      <sz val="10"/>
      <color indexed="12"/>
      <name val="Arial"/>
      <family val="2"/>
    </font>
    <font>
      <sz val="11"/>
      <color indexed="8"/>
      <name val="Garamond"/>
      <family val="1"/>
    </font>
    <font>
      <b/>
      <sz val="11"/>
      <color indexed="8"/>
      <name val="Garamond"/>
      <family val="1"/>
    </font>
    <font>
      <b/>
      <i/>
      <sz val="11"/>
      <color indexed="8"/>
      <name val="Garamond"/>
      <family val="1"/>
    </font>
    <font>
      <b/>
      <sz val="11"/>
      <color indexed="10"/>
      <name val="Garamond"/>
      <family val="1"/>
    </font>
    <font>
      <sz val="11"/>
      <color theme="1"/>
      <name val="Calibri"/>
      <family val="2"/>
    </font>
    <font>
      <u val="single"/>
      <sz val="11"/>
      <color theme="10"/>
      <name val="Calibri"/>
      <family val="2"/>
    </font>
    <font>
      <u val="single"/>
      <sz val="10"/>
      <color theme="10"/>
      <name val="Arial"/>
      <family val="2"/>
    </font>
    <font>
      <sz val="11"/>
      <color theme="1"/>
      <name val="Garamond"/>
      <family val="1"/>
    </font>
    <font>
      <b/>
      <sz val="11"/>
      <color theme="1"/>
      <name val="Garamond"/>
      <family val="1"/>
    </font>
    <font>
      <u val="single"/>
      <sz val="11"/>
      <color theme="10"/>
      <name val="Garamond"/>
      <family val="1"/>
    </font>
    <font>
      <b/>
      <i/>
      <sz val="11"/>
      <color theme="1"/>
      <name val="Garamond"/>
      <family val="1"/>
    </font>
    <font>
      <sz val="11"/>
      <color rgb="FF000000"/>
      <name val="Garamond"/>
      <family val="1"/>
    </font>
    <font>
      <b/>
      <sz val="11"/>
      <color rgb="FFFF0000"/>
      <name val="Garamond"/>
      <family val="1"/>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s>
  <cellStyleXfs count="2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5" borderId="1" applyNumberFormat="0" applyAlignment="0" applyProtection="0"/>
    <xf numFmtId="0" fontId="8" fillId="15" borderId="1" applyNumberFormat="0" applyAlignment="0" applyProtection="0"/>
    <xf numFmtId="0" fontId="9" fillId="16" borderId="2" applyNumberFormat="0" applyAlignment="0" applyProtection="0"/>
    <xf numFmtId="0" fontId="9"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23" fillId="0" borderId="0" applyFont="0" applyFill="0" applyBorder="0" applyAlignment="0" applyProtection="0"/>
    <xf numFmtId="43" fontId="0" fillId="0" borderId="0" applyFont="0" applyFill="0" applyBorder="0" applyAlignment="0" applyProtection="0"/>
    <xf numFmtId="4" fontId="23"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0" borderId="0">
      <alignment/>
      <protection/>
    </xf>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7" borderId="0" applyNumberFormat="0" applyBorder="0" applyAlignment="0" applyProtection="0"/>
    <xf numFmtId="0" fontId="1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19" fillId="15" borderId="8" applyNumberFormat="0" applyAlignment="0" applyProtection="0"/>
    <xf numFmtId="0" fontId="19" fillId="1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69">
    <xf numFmtId="0" fontId="0" fillId="0" borderId="0" xfId="0" applyAlignment="1">
      <alignment/>
    </xf>
    <xf numFmtId="1" fontId="24" fillId="18" borderId="0" xfId="0" applyNumberFormat="1" applyFont="1" applyFill="1" applyAlignment="1">
      <alignment horizontal="left"/>
    </xf>
    <xf numFmtId="0" fontId="2" fillId="18" borderId="0" xfId="0" applyFont="1" applyFill="1" applyAlignment="1">
      <alignment horizontal="center"/>
    </xf>
    <xf numFmtId="166" fontId="2" fillId="18" borderId="0" xfId="0" applyNumberFormat="1" applyFont="1" applyFill="1" applyAlignment="1">
      <alignment horizontal="center"/>
    </xf>
    <xf numFmtId="0" fontId="2" fillId="18" borderId="0" xfId="126" applyFont="1" applyFill="1" applyAlignment="1">
      <alignment horizontal="center"/>
      <protection/>
    </xf>
    <xf numFmtId="164" fontId="2" fillId="18" borderId="0" xfId="126" applyNumberFormat="1" applyFont="1" applyFill="1" applyAlignment="1">
      <alignment horizontal="center"/>
      <protection/>
    </xf>
    <xf numFmtId="0" fontId="3" fillId="18" borderId="0" xfId="126" applyFont="1" applyFill="1" applyAlignment="1">
      <alignment horizontal="center"/>
      <protection/>
    </xf>
    <xf numFmtId="0" fontId="2" fillId="18" borderId="0" xfId="164" applyFont="1" applyFill="1" applyAlignment="1">
      <alignment horizontal="center"/>
      <protection/>
    </xf>
    <xf numFmtId="164" fontId="2" fillId="18" borderId="0" xfId="0" applyNumberFormat="1" applyFont="1" applyFill="1" applyAlignment="1">
      <alignment horizontal="center"/>
    </xf>
    <xf numFmtId="0" fontId="41" fillId="18" borderId="0" xfId="139" applyFont="1" applyFill="1">
      <alignment/>
      <protection/>
    </xf>
    <xf numFmtId="0" fontId="42" fillId="18" borderId="0" xfId="139" applyFont="1" applyFill="1">
      <alignment/>
      <protection/>
    </xf>
    <xf numFmtId="49" fontId="42" fillId="18" borderId="0" xfId="139" applyNumberFormat="1" applyFont="1" applyFill="1" applyAlignment="1">
      <alignment horizontal="left"/>
      <protection/>
    </xf>
    <xf numFmtId="14" fontId="42" fillId="18" borderId="0" xfId="139" applyNumberFormat="1" applyFont="1" applyFill="1" applyAlignment="1">
      <alignment horizontal="left"/>
      <protection/>
    </xf>
    <xf numFmtId="49" fontId="41" fillId="18" borderId="0" xfId="139" applyNumberFormat="1" applyFont="1" applyFill="1" applyAlignment="1">
      <alignment horizontal="left"/>
      <protection/>
    </xf>
    <xf numFmtId="14" fontId="41" fillId="18" borderId="0" xfId="139" applyNumberFormat="1" applyFont="1" applyFill="1" applyAlignment="1">
      <alignment horizontal="left"/>
      <protection/>
    </xf>
    <xf numFmtId="0" fontId="43" fillId="18" borderId="0" xfId="118" applyFont="1" applyFill="1" applyAlignment="1" applyProtection="1">
      <alignment/>
      <protection/>
    </xf>
    <xf numFmtId="0" fontId="41" fillId="18" borderId="0" xfId="139" applyFont="1" applyFill="1" applyAlignment="1">
      <alignment wrapText="1"/>
      <protection/>
    </xf>
    <xf numFmtId="0" fontId="44" fillId="18" borderId="0" xfId="139" applyFont="1" applyFill="1">
      <alignment/>
      <protection/>
    </xf>
    <xf numFmtId="0" fontId="45" fillId="18" borderId="0" xfId="135" applyFont="1" applyFill="1" applyAlignment="1">
      <alignment horizontal="left" wrapText="1"/>
      <protection/>
    </xf>
    <xf numFmtId="49" fontId="45" fillId="18" borderId="0" xfId="135" applyNumberFormat="1" applyFont="1" applyFill="1" applyAlignment="1">
      <alignment horizontal="left" wrapText="1"/>
      <protection/>
    </xf>
    <xf numFmtId="14" fontId="45" fillId="18" borderId="0" xfId="135" applyNumberFormat="1" applyFont="1" applyFill="1" applyAlignment="1">
      <alignment horizontal="left" wrapText="1"/>
      <protection/>
    </xf>
    <xf numFmtId="0" fontId="27" fillId="18" borderId="0" xfId="135" applyFont="1" applyFill="1" applyAlignment="1">
      <alignment horizontal="left"/>
      <protection/>
    </xf>
    <xf numFmtId="49" fontId="27" fillId="18" borderId="0" xfId="135" applyNumberFormat="1" applyFont="1" applyFill="1" applyAlignment="1">
      <alignment horizontal="left"/>
      <protection/>
    </xf>
    <xf numFmtId="14" fontId="27" fillId="18" borderId="0" xfId="135" applyNumberFormat="1" applyFont="1" applyFill="1" applyAlignment="1">
      <alignment horizontal="left"/>
      <protection/>
    </xf>
    <xf numFmtId="0" fontId="27" fillId="18" borderId="0" xfId="0" applyFont="1" applyFill="1" applyAlignment="1">
      <alignment/>
    </xf>
    <xf numFmtId="0" fontId="29" fillId="18" borderId="0" xfId="0" applyFont="1" applyFill="1" applyAlignment="1">
      <alignment/>
    </xf>
    <xf numFmtId="1" fontId="46" fillId="18" borderId="0" xfId="0" applyNumberFormat="1" applyFont="1" applyFill="1" applyAlignment="1">
      <alignment horizontal="left"/>
    </xf>
    <xf numFmtId="0" fontId="29" fillId="18" borderId="0" xfId="0" applyFont="1" applyFill="1" applyAlignment="1">
      <alignment vertical="center"/>
    </xf>
    <xf numFmtId="0" fontId="27" fillId="18" borderId="0" xfId="0" applyFont="1" applyFill="1" applyAlignment="1">
      <alignment wrapText="1"/>
    </xf>
    <xf numFmtId="0" fontId="26" fillId="18" borderId="0" xfId="116" applyFont="1" applyFill="1" applyAlignment="1" applyProtection="1">
      <alignment/>
      <protection/>
    </xf>
    <xf numFmtId="0" fontId="2" fillId="18" borderId="10" xfId="126" applyFont="1" applyFill="1" applyBorder="1" applyAlignment="1">
      <alignment horizontal="center" wrapText="1"/>
      <protection/>
    </xf>
    <xf numFmtId="0" fontId="2" fillId="18" borderId="0" xfId="126" applyFont="1" applyFill="1" applyBorder="1" applyAlignment="1">
      <alignment horizontal="center" wrapText="1"/>
      <protection/>
    </xf>
    <xf numFmtId="0" fontId="26" fillId="18" borderId="0" xfId="116" applyFont="1" applyFill="1" applyAlignment="1" applyProtection="1">
      <alignment wrapText="1"/>
      <protection/>
    </xf>
    <xf numFmtId="0" fontId="2" fillId="18" borderId="10" xfId="126" applyFont="1" applyFill="1" applyBorder="1" applyAlignment="1">
      <alignment horizontal="center"/>
      <protection/>
    </xf>
    <xf numFmtId="0" fontId="2" fillId="18" borderId="0" xfId="126" applyFont="1" applyFill="1" applyAlignment="1">
      <alignment horizontal="center" wrapText="1"/>
      <protection/>
    </xf>
    <xf numFmtId="0" fontId="29" fillId="18" borderId="0" xfId="0" applyFont="1" applyFill="1" applyAlignment="1">
      <alignment vertical="center" wrapText="1"/>
    </xf>
    <xf numFmtId="0" fontId="31" fillId="18" borderId="10" xfId="0" applyFont="1" applyFill="1" applyBorder="1" applyAlignment="1">
      <alignment horizontal="center" wrapText="1"/>
    </xf>
    <xf numFmtId="0" fontId="2" fillId="18" borderId="10" xfId="0" applyFont="1" applyFill="1" applyBorder="1" applyAlignment="1">
      <alignment horizontal="right"/>
    </xf>
    <xf numFmtId="0" fontId="2" fillId="18" borderId="0" xfId="0" applyFont="1" applyFill="1" applyAlignment="1">
      <alignment horizontal="right"/>
    </xf>
    <xf numFmtId="0" fontId="2" fillId="18" borderId="10" xfId="126" applyFont="1" applyFill="1" applyBorder="1" applyAlignment="1">
      <alignment horizontal="right"/>
      <protection/>
    </xf>
    <xf numFmtId="164" fontId="2" fillId="18" borderId="0" xfId="0" applyNumberFormat="1" applyFont="1" applyFill="1" applyAlignment="1">
      <alignment horizontal="right"/>
    </xf>
    <xf numFmtId="164" fontId="2" fillId="18" borderId="0" xfId="126" applyNumberFormat="1" applyFont="1" applyFill="1" applyAlignment="1">
      <alignment horizontal="right"/>
      <protection/>
    </xf>
    <xf numFmtId="164" fontId="2" fillId="18" borderId="0" xfId="165" applyNumberFormat="1" applyFont="1" applyFill="1" applyAlignment="1">
      <alignment horizontal="right"/>
      <protection/>
    </xf>
    <xf numFmtId="164" fontId="2" fillId="18" borderId="0" xfId="127" applyNumberFormat="1" applyFont="1" applyFill="1" applyAlignment="1">
      <alignment horizontal="right"/>
      <protection/>
    </xf>
    <xf numFmtId="166" fontId="2" fillId="18" borderId="0" xfId="0" applyNumberFormat="1" applyFont="1" applyFill="1" applyAlignment="1">
      <alignment horizontal="right"/>
    </xf>
    <xf numFmtId="164" fontId="30" fillId="18" borderId="0" xfId="0" applyNumberFormat="1" applyFont="1" applyFill="1" applyAlignment="1">
      <alignment horizontal="right"/>
    </xf>
    <xf numFmtId="0" fontId="2" fillId="18" borderId="0" xfId="126" applyFont="1" applyFill="1" applyAlignment="1">
      <alignment horizontal="right"/>
      <protection/>
    </xf>
    <xf numFmtId="165" fontId="2" fillId="18" borderId="0" xfId="0" applyNumberFormat="1" applyFont="1" applyFill="1" applyAlignment="1">
      <alignment horizontal="right"/>
    </xf>
    <xf numFmtId="165" fontId="2" fillId="18" borderId="0" xfId="126" applyNumberFormat="1" applyFont="1" applyFill="1" applyAlignment="1">
      <alignment horizontal="right"/>
      <protection/>
    </xf>
    <xf numFmtId="0" fontId="26" fillId="18" borderId="0" xfId="116" applyFill="1" applyAlignment="1" applyProtection="1">
      <alignment wrapText="1"/>
      <protection/>
    </xf>
    <xf numFmtId="172" fontId="24" fillId="18" borderId="0" xfId="69" applyNumberFormat="1" applyFont="1" applyFill="1" applyAlignment="1">
      <alignment horizontal="left"/>
    </xf>
    <xf numFmtId="172" fontId="2" fillId="18" borderId="0" xfId="69" applyNumberFormat="1" applyFont="1" applyFill="1" applyAlignment="1">
      <alignment horizontal="right"/>
    </xf>
    <xf numFmtId="164" fontId="3" fillId="18" borderId="0" xfId="126" applyNumberFormat="1" applyFont="1" applyFill="1" applyAlignment="1">
      <alignment horizontal="right"/>
      <protection/>
    </xf>
    <xf numFmtId="164" fontId="30" fillId="18" borderId="0" xfId="133" applyNumberFormat="1" applyFont="1" applyFill="1" applyAlignment="1">
      <alignment horizontal="right"/>
      <protection/>
    </xf>
    <xf numFmtId="172" fontId="3" fillId="18" borderId="0" xfId="69" applyNumberFormat="1" applyFont="1" applyFill="1" applyAlignment="1">
      <alignment horizontal="right"/>
    </xf>
    <xf numFmtId="0" fontId="2" fillId="18" borderId="11" xfId="126" applyFont="1" applyFill="1" applyBorder="1" applyAlignment="1">
      <alignment horizontal="right"/>
      <protection/>
    </xf>
    <xf numFmtId="172" fontId="2" fillId="18" borderId="11" xfId="69" applyNumberFormat="1" applyFont="1" applyFill="1" applyBorder="1" applyAlignment="1">
      <alignment horizontal="right"/>
    </xf>
    <xf numFmtId="0" fontId="2" fillId="18" borderId="10" xfId="126" applyFont="1" applyFill="1" applyBorder="1" applyAlignment="1">
      <alignment horizontal="right" wrapText="1"/>
      <protection/>
    </xf>
    <xf numFmtId="164" fontId="2" fillId="18" borderId="0" xfId="126" applyNumberFormat="1" applyFont="1" applyFill="1" applyAlignment="1">
      <alignment horizontal="right" wrapText="1"/>
      <protection/>
    </xf>
    <xf numFmtId="180" fontId="2" fillId="18" borderId="0" xfId="126" applyNumberFormat="1" applyFont="1" applyFill="1" applyAlignment="1">
      <alignment horizontal="center"/>
      <protection/>
    </xf>
    <xf numFmtId="166" fontId="2" fillId="18" borderId="0" xfId="69" applyNumberFormat="1" applyFont="1" applyFill="1" applyAlignment="1">
      <alignment horizontal="right"/>
    </xf>
    <xf numFmtId="0" fontId="42" fillId="18" borderId="0" xfId="139" applyFont="1" applyFill="1" applyAlignment="1">
      <alignment horizontal="center"/>
      <protection/>
    </xf>
    <xf numFmtId="0" fontId="45" fillId="18" borderId="0" xfId="135" applyFont="1" applyFill="1" applyAlignment="1">
      <alignment horizontal="left" wrapText="1"/>
      <protection/>
    </xf>
    <xf numFmtId="0" fontId="27" fillId="18" borderId="0" xfId="135" applyFont="1" applyFill="1" applyAlignment="1">
      <alignment horizontal="left" vertical="top" wrapText="1"/>
      <protection/>
    </xf>
    <xf numFmtId="0" fontId="42" fillId="18" borderId="10" xfId="139" applyFont="1" applyFill="1" applyBorder="1" applyAlignment="1">
      <alignment horizontal="left"/>
      <protection/>
    </xf>
    <xf numFmtId="0" fontId="29" fillId="18" borderId="10" xfId="0" applyFont="1" applyFill="1" applyBorder="1" applyAlignment="1">
      <alignment horizontal="left"/>
    </xf>
    <xf numFmtId="0" fontId="2" fillId="18" borderId="10" xfId="126" applyFont="1" applyFill="1" applyBorder="1" applyAlignment="1">
      <alignment horizontal="center"/>
      <protection/>
    </xf>
    <xf numFmtId="164" fontId="2" fillId="18" borderId="10" xfId="126" applyNumberFormat="1" applyFont="1" applyFill="1" applyBorder="1" applyAlignment="1">
      <alignment horizontal="center"/>
      <protection/>
    </xf>
    <xf numFmtId="0" fontId="31" fillId="18" borderId="10" xfId="0" applyFont="1" applyFill="1" applyBorder="1" applyAlignment="1">
      <alignment horizontal="center"/>
    </xf>
  </cellXfs>
  <cellStyles count="18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10" xfId="71"/>
    <cellStyle name="Comma 11" xfId="72"/>
    <cellStyle name="Comma 12" xfId="73"/>
    <cellStyle name="Comma 13" xfId="74"/>
    <cellStyle name="Comma 14" xfId="75"/>
    <cellStyle name="Comma 2" xfId="76"/>
    <cellStyle name="Comma 2 2" xfId="77"/>
    <cellStyle name="Comma 2 2 2" xfId="78"/>
    <cellStyle name="Comma 2 2 3" xfId="79"/>
    <cellStyle name="Comma 2 3" xfId="80"/>
    <cellStyle name="Comma 28" xfId="81"/>
    <cellStyle name="Comma 29" xfId="82"/>
    <cellStyle name="Comma 29 2" xfId="83"/>
    <cellStyle name="Comma 3" xfId="84"/>
    <cellStyle name="Comma 3 2" xfId="85"/>
    <cellStyle name="Comma 3 2 2" xfId="86"/>
    <cellStyle name="Comma 3 3" xfId="87"/>
    <cellStyle name="Comma 3 4" xfId="88"/>
    <cellStyle name="Comma 3 5" xfId="89"/>
    <cellStyle name="Comma 30" xfId="90"/>
    <cellStyle name="Comma 30 2" xfId="91"/>
    <cellStyle name="Comma 4" xfId="92"/>
    <cellStyle name="Comma 4 2" xfId="93"/>
    <cellStyle name="Comma 5" xfId="94"/>
    <cellStyle name="Comma 5 2" xfId="95"/>
    <cellStyle name="Comma 6" xfId="96"/>
    <cellStyle name="Comma 7" xfId="97"/>
    <cellStyle name="Comma 8" xfId="98"/>
    <cellStyle name="Comma 9" xfId="99"/>
    <cellStyle name="Currency" xfId="100"/>
    <cellStyle name="Currency [0]" xfId="101"/>
    <cellStyle name="Explanatory Text" xfId="102"/>
    <cellStyle name="Explanatory Text 2" xfId="103"/>
    <cellStyle name="Followed Hyperlink" xfId="104"/>
    <cellStyle name="Good" xfId="105"/>
    <cellStyle name="Good 2" xfId="106"/>
    <cellStyle name="head" xfId="107"/>
    <cellStyle name="Heading 1" xfId="108"/>
    <cellStyle name="Heading 1 2" xfId="109"/>
    <cellStyle name="Heading 2" xfId="110"/>
    <cellStyle name="Heading 2 2" xfId="111"/>
    <cellStyle name="Heading 3" xfId="112"/>
    <cellStyle name="Heading 3 2" xfId="113"/>
    <cellStyle name="Heading 4" xfId="114"/>
    <cellStyle name="Heading 4 2" xfId="115"/>
    <cellStyle name="Hyperlink" xfId="116"/>
    <cellStyle name="Hyperlink 2" xfId="117"/>
    <cellStyle name="Hyperlink 2 2" xfId="118"/>
    <cellStyle name="Hyperlink 3" xfId="119"/>
    <cellStyle name="Input" xfId="120"/>
    <cellStyle name="Input 2" xfId="121"/>
    <cellStyle name="Linked Cell" xfId="122"/>
    <cellStyle name="Linked Cell 2" xfId="123"/>
    <cellStyle name="Neutral" xfId="124"/>
    <cellStyle name="Neutral 2" xfId="125"/>
    <cellStyle name="Normal 10" xfId="126"/>
    <cellStyle name="Normal 10 2" xfId="127"/>
    <cellStyle name="Normal 11" xfId="128"/>
    <cellStyle name="Normal 12" xfId="129"/>
    <cellStyle name="Normal 12 2" xfId="130"/>
    <cellStyle name="Normal 13" xfId="131"/>
    <cellStyle name="Normal 14" xfId="132"/>
    <cellStyle name="Normal 2" xfId="133"/>
    <cellStyle name="Normal 2 2" xfId="134"/>
    <cellStyle name="Normal 2 2 2" xfId="135"/>
    <cellStyle name="Normal 2 2 3" xfId="136"/>
    <cellStyle name="Normal 2 3" xfId="137"/>
    <cellStyle name="Normal 2 3 2" xfId="138"/>
    <cellStyle name="Normal 2 4" xfId="139"/>
    <cellStyle name="Normal 28" xfId="140"/>
    <cellStyle name="Normal 29" xfId="141"/>
    <cellStyle name="Normal 29 2" xfId="142"/>
    <cellStyle name="Normal 3" xfId="143"/>
    <cellStyle name="Normal 3 2" xfId="144"/>
    <cellStyle name="Normal 30" xfId="145"/>
    <cellStyle name="Normal 30 2" xfId="146"/>
    <cellStyle name="Normal 31" xfId="147"/>
    <cellStyle name="Normal 31 2" xfId="148"/>
    <cellStyle name="Normal 32" xfId="149"/>
    <cellStyle name="Normal 32 2" xfId="150"/>
    <cellStyle name="Normal 32 3" xfId="151"/>
    <cellStyle name="Normal 32 3 2" xfId="152"/>
    <cellStyle name="Normal 4" xfId="153"/>
    <cellStyle name="Normal 4 2" xfId="154"/>
    <cellStyle name="Normal 5" xfId="155"/>
    <cellStyle name="Normal 5 2" xfId="156"/>
    <cellStyle name="Normal 5 2 2" xfId="157"/>
    <cellStyle name="Normal 6" xfId="158"/>
    <cellStyle name="Normal 6 2" xfId="159"/>
    <cellStyle name="Normal 7" xfId="160"/>
    <cellStyle name="Normal 7 2" xfId="161"/>
    <cellStyle name="Normal 8" xfId="162"/>
    <cellStyle name="Normal 9" xfId="163"/>
    <cellStyle name="Normal_O1-2" xfId="164"/>
    <cellStyle name="Normal_Sheet1" xfId="165"/>
    <cellStyle name="Note" xfId="166"/>
    <cellStyle name="Note 2" xfId="167"/>
    <cellStyle name="Note 3" xfId="168"/>
    <cellStyle name="Note 3 2" xfId="169"/>
    <cellStyle name="Note 3 3" xfId="170"/>
    <cellStyle name="Note 3 4" xfId="171"/>
    <cellStyle name="Output" xfId="172"/>
    <cellStyle name="Output 2" xfId="173"/>
    <cellStyle name="Percent" xfId="174"/>
    <cellStyle name="Percent 10" xfId="175"/>
    <cellStyle name="Percent 11" xfId="176"/>
    <cellStyle name="Percent 12" xfId="177"/>
    <cellStyle name="Percent 13" xfId="178"/>
    <cellStyle name="Percent 14" xfId="179"/>
    <cellStyle name="Percent 2" xfId="180"/>
    <cellStyle name="Percent 2 2" xfId="181"/>
    <cellStyle name="Percent 28" xfId="182"/>
    <cellStyle name="Percent 29" xfId="183"/>
    <cellStyle name="Percent 29 2" xfId="184"/>
    <cellStyle name="Percent 3" xfId="185"/>
    <cellStyle name="Percent 30" xfId="186"/>
    <cellStyle name="Percent 30 2" xfId="187"/>
    <cellStyle name="Percent 4" xfId="188"/>
    <cellStyle name="Percent 4 2" xfId="189"/>
    <cellStyle name="Percent 5" xfId="190"/>
    <cellStyle name="Percent 5 2" xfId="191"/>
    <cellStyle name="Percent 6" xfId="192"/>
    <cellStyle name="Percent 7" xfId="193"/>
    <cellStyle name="Percent 8" xfId="194"/>
    <cellStyle name="Percent 9" xfId="195"/>
    <cellStyle name="Title" xfId="196"/>
    <cellStyle name="Title 2" xfId="197"/>
    <cellStyle name="Total" xfId="198"/>
    <cellStyle name="Total 2" xfId="199"/>
    <cellStyle name="Warning Text" xfId="200"/>
    <cellStyle name="Warning Text 2" xfId="2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11</xdr:col>
      <xdr:colOff>447675</xdr:colOff>
      <xdr:row>1</xdr:row>
      <xdr:rowOff>352425</xdr:rowOff>
    </xdr:to>
    <xdr:pic>
      <xdr:nvPicPr>
        <xdr:cNvPr id="1" name="Picture 2" descr="SIFMALogoSmall.tiff"/>
        <xdr:cNvPicPr preferRelativeResize="1">
          <a:picLocks noChangeAspect="1"/>
        </xdr:cNvPicPr>
      </xdr:nvPicPr>
      <xdr:blipFill>
        <a:blip r:embed="rId1"/>
        <a:stretch>
          <a:fillRect/>
        </a:stretch>
      </xdr:blipFill>
      <xdr:spPr>
        <a:xfrm>
          <a:off x="4533900" y="0"/>
          <a:ext cx="17049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8</xdr:col>
      <xdr:colOff>657225</xdr:colOff>
      <xdr:row>1</xdr:row>
      <xdr:rowOff>352425</xdr:rowOff>
    </xdr:to>
    <xdr:pic>
      <xdr:nvPicPr>
        <xdr:cNvPr id="1" name="Picture 3" descr="SIFMALogoSmall.tiff"/>
        <xdr:cNvPicPr preferRelativeResize="1">
          <a:picLocks noChangeAspect="1"/>
        </xdr:cNvPicPr>
      </xdr:nvPicPr>
      <xdr:blipFill>
        <a:blip r:embed="rId1"/>
        <a:stretch>
          <a:fillRect/>
        </a:stretch>
      </xdr:blipFill>
      <xdr:spPr>
        <a:xfrm>
          <a:off x="5705475" y="0"/>
          <a:ext cx="1704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ung@sifm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B1" sqref="B1:H1"/>
    </sheetView>
  </sheetViews>
  <sheetFormatPr defaultColWidth="9.140625" defaultRowHeight="12.75"/>
  <cols>
    <col min="1" max="1" width="9.140625" style="9" customWidth="1"/>
    <col min="2" max="2" width="15.00390625" style="9" customWidth="1"/>
    <col min="3" max="3" width="64.57421875" style="9" customWidth="1"/>
    <col min="4" max="4" width="13.140625" style="9" customWidth="1"/>
    <col min="5" max="6" width="9.140625" style="9" customWidth="1"/>
    <col min="7" max="7" width="10.7109375" style="13" bestFit="1" customWidth="1"/>
    <col min="8" max="8" width="13.421875" style="14" bestFit="1" customWidth="1"/>
    <col min="9" max="16384" width="9.140625" style="9" customWidth="1"/>
  </cols>
  <sheetData>
    <row r="1" spans="2:8" ht="15">
      <c r="B1" s="61" t="s">
        <v>45</v>
      </c>
      <c r="C1" s="61"/>
      <c r="D1" s="61"/>
      <c r="E1" s="61"/>
      <c r="F1" s="61"/>
      <c r="G1" s="61"/>
      <c r="H1" s="61"/>
    </row>
    <row r="3" spans="2:8" ht="15">
      <c r="B3" s="10" t="s">
        <v>25</v>
      </c>
      <c r="C3" s="10" t="s">
        <v>26</v>
      </c>
      <c r="D3" s="10" t="s">
        <v>27</v>
      </c>
      <c r="E3" s="10" t="s">
        <v>28</v>
      </c>
      <c r="F3" s="10" t="s">
        <v>29</v>
      </c>
      <c r="G3" s="11" t="s">
        <v>30</v>
      </c>
      <c r="H3" s="12" t="s">
        <v>31</v>
      </c>
    </row>
    <row r="4" spans="2:8" ht="30">
      <c r="B4" s="9" t="s">
        <v>32</v>
      </c>
      <c r="C4" s="32" t="s">
        <v>60</v>
      </c>
      <c r="D4" s="9" t="s">
        <v>33</v>
      </c>
      <c r="E4" s="9" t="s">
        <v>34</v>
      </c>
      <c r="F4" s="9" t="s">
        <v>35</v>
      </c>
      <c r="G4" s="13" t="s">
        <v>77</v>
      </c>
      <c r="H4" s="14">
        <v>43102</v>
      </c>
    </row>
    <row r="5" spans="2:8" ht="30">
      <c r="B5" s="9" t="s">
        <v>36</v>
      </c>
      <c r="C5" s="49" t="s">
        <v>74</v>
      </c>
      <c r="D5" s="9" t="s">
        <v>33</v>
      </c>
      <c r="E5" s="9" t="s">
        <v>34</v>
      </c>
      <c r="F5" s="9" t="s">
        <v>35</v>
      </c>
      <c r="G5" s="13" t="s">
        <v>77</v>
      </c>
      <c r="H5" s="14">
        <v>43102</v>
      </c>
    </row>
    <row r="6" ht="15">
      <c r="C6" s="15"/>
    </row>
    <row r="7" spans="2:8" ht="15">
      <c r="B7" s="9" t="s">
        <v>37</v>
      </c>
      <c r="C7" s="29" t="s">
        <v>38</v>
      </c>
      <c r="H7" s="14">
        <v>41102</v>
      </c>
    </row>
    <row r="8" ht="15">
      <c r="C8" s="15"/>
    </row>
    <row r="9" spans="2:3" ht="15">
      <c r="B9" s="64" t="s">
        <v>39</v>
      </c>
      <c r="C9" s="64"/>
    </row>
    <row r="10" spans="2:3" ht="15">
      <c r="B10" s="16" t="s">
        <v>46</v>
      </c>
      <c r="C10" s="29" t="s">
        <v>47</v>
      </c>
    </row>
    <row r="11" spans="2:3" ht="15">
      <c r="B11" s="16"/>
      <c r="C11" s="15"/>
    </row>
    <row r="12" ht="15">
      <c r="B12" s="17" t="s">
        <v>40</v>
      </c>
    </row>
    <row r="14" spans="2:13" ht="33" customHeight="1">
      <c r="B14" s="62" t="s">
        <v>69</v>
      </c>
      <c r="C14" s="62"/>
      <c r="D14" s="62"/>
      <c r="E14" s="62"/>
      <c r="F14" s="18"/>
      <c r="G14" s="19"/>
      <c r="H14" s="20"/>
      <c r="I14" s="18"/>
      <c r="J14" s="18"/>
      <c r="K14" s="18"/>
      <c r="L14" s="18"/>
      <c r="M14" s="18"/>
    </row>
    <row r="16" spans="2:13" ht="81.75" customHeight="1">
      <c r="B16" s="63" t="s">
        <v>41</v>
      </c>
      <c r="C16" s="63"/>
      <c r="D16" s="63"/>
      <c r="E16" s="63"/>
      <c r="F16" s="21"/>
      <c r="G16" s="22"/>
      <c r="H16" s="23"/>
      <c r="I16" s="21"/>
      <c r="J16" s="21"/>
      <c r="K16" s="21"/>
      <c r="L16" s="21"/>
      <c r="M16" s="21"/>
    </row>
    <row r="18" spans="2:3" s="24" customFormat="1" ht="15">
      <c r="B18" s="65" t="s">
        <v>38</v>
      </c>
      <c r="C18" s="65"/>
    </row>
    <row r="19" spans="2:3" s="24" customFormat="1" ht="15">
      <c r="B19" s="25" t="s">
        <v>42</v>
      </c>
      <c r="C19" s="24" t="s">
        <v>62</v>
      </c>
    </row>
    <row r="20" spans="1:3" s="24" customFormat="1" ht="30">
      <c r="A20" s="26"/>
      <c r="B20" s="35" t="s">
        <v>24</v>
      </c>
      <c r="C20" s="28" t="s">
        <v>70</v>
      </c>
    </row>
    <row r="21" spans="1:3" s="24" customFormat="1" ht="15">
      <c r="A21" s="26"/>
      <c r="B21" s="27"/>
      <c r="C21" s="28"/>
    </row>
    <row r="22" s="24" customFormat="1" ht="15"/>
    <row r="23" spans="2:3" s="24" customFormat="1" ht="15">
      <c r="B23" s="25" t="s">
        <v>43</v>
      </c>
      <c r="C23" s="24" t="s">
        <v>44</v>
      </c>
    </row>
    <row r="24" s="24" customFormat="1" ht="15"/>
  </sheetData>
  <sheetProtection/>
  <mergeCells count="5">
    <mergeCell ref="B1:H1"/>
    <mergeCell ref="B14:E14"/>
    <mergeCell ref="B16:E16"/>
    <mergeCell ref="B9:C9"/>
    <mergeCell ref="B18:C18"/>
  </mergeCells>
  <hyperlinks>
    <hyperlink ref="C4" location="'Bond, Bid &amp; Coupon Type'!A1" display="US Municipal Issuance, Bond (Go/Revenue), Bid (Competitive/Negotiated), and Coupon Type"/>
    <hyperlink ref="C7" location="'Table of Contents'!B25" display="FAQ"/>
    <hyperlink ref="C5" location="'Capital, Call, &amp; Maturity'!A1" display="US Municipal Issuance, Capital (New Capital/Refunding), Call Status (Callable/Noncallable), Average Maturity"/>
    <hyperlink ref="C10" r:id="rId1" display="ssung@sifma.or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B67"/>
  <sheetViews>
    <sheetView zoomScaleSheetLayoutView="100" workbookViewId="0" topLeftCell="A1">
      <pane ySplit="5" topLeftCell="A35" activePane="bottomLeft" state="frozen"/>
      <selection pane="topLeft" activeCell="A1" sqref="A1"/>
      <selection pane="bottomLeft" activeCell="Z67" sqref="Z67"/>
    </sheetView>
  </sheetViews>
  <sheetFormatPr defaultColWidth="9.140625" defaultRowHeight="12.75"/>
  <cols>
    <col min="1" max="2" width="9.140625" style="4" customWidth="1"/>
    <col min="3" max="3" width="9.140625" style="46" customWidth="1"/>
    <col min="4" max="4" width="10.00390625" style="46" bestFit="1" customWidth="1"/>
    <col min="5" max="5" width="1.1484375" style="46" customWidth="1"/>
    <col min="6" max="6" width="9.140625" style="51" customWidth="1"/>
    <col min="7" max="7" width="10.00390625" style="46" bestFit="1" customWidth="1"/>
    <col min="8" max="8" width="1.1484375" style="46" customWidth="1"/>
    <col min="9" max="10" width="9.140625" style="46" customWidth="1"/>
    <col min="11" max="11" width="9.7109375" style="46" bestFit="1" customWidth="1"/>
    <col min="12" max="12" width="10.00390625" style="46" bestFit="1" customWidth="1"/>
    <col min="13" max="13" width="0.9921875" style="46" customWidth="1"/>
    <col min="14" max="14" width="9.7109375" style="46" bestFit="1" customWidth="1"/>
    <col min="15" max="15" width="10.00390625" style="46" bestFit="1" customWidth="1"/>
    <col min="16" max="16" width="0.9921875" style="46" customWidth="1"/>
    <col min="17" max="18" width="9.140625" style="46" customWidth="1"/>
    <col min="19" max="21" width="9.140625" style="41" customWidth="1"/>
    <col min="22" max="23" width="9.57421875" style="41" bestFit="1" customWidth="1"/>
    <col min="24" max="26" width="9.140625" style="41" customWidth="1"/>
    <col min="27" max="16384" width="9.140625" style="4" customWidth="1"/>
  </cols>
  <sheetData>
    <row r="1" spans="1:26" s="2" customFormat="1" ht="30" customHeight="1">
      <c r="A1" s="1" t="s">
        <v>61</v>
      </c>
      <c r="B1" s="1"/>
      <c r="C1" s="1"/>
      <c r="E1" s="3"/>
      <c r="F1" s="50"/>
      <c r="H1" s="3"/>
      <c r="S1" s="8"/>
      <c r="T1" s="8"/>
      <c r="U1" s="8"/>
      <c r="V1" s="8"/>
      <c r="W1" s="8"/>
      <c r="X1" s="8"/>
      <c r="Y1" s="8"/>
      <c r="Z1" s="8"/>
    </row>
    <row r="2" spans="1:26" s="2" customFormat="1" ht="30" customHeight="1">
      <c r="A2" s="1" t="s">
        <v>17</v>
      </c>
      <c r="B2" s="1"/>
      <c r="C2" s="1"/>
      <c r="E2" s="3"/>
      <c r="F2" s="50"/>
      <c r="H2" s="3"/>
      <c r="S2" s="8"/>
      <c r="T2" s="8"/>
      <c r="U2" s="8"/>
      <c r="V2" s="8"/>
      <c r="W2" s="8"/>
      <c r="X2" s="8"/>
      <c r="Y2" s="8"/>
      <c r="Z2" s="8"/>
    </row>
    <row r="3" spans="3:26" s="2" customFormat="1" ht="30" customHeight="1">
      <c r="C3" s="1"/>
      <c r="E3" s="3"/>
      <c r="F3" s="50"/>
      <c r="H3" s="3"/>
      <c r="S3" s="8"/>
      <c r="T3" s="8"/>
      <c r="U3" s="8"/>
      <c r="V3" s="8"/>
      <c r="W3" s="8"/>
      <c r="X3" s="8"/>
      <c r="Y3" s="8"/>
      <c r="Z3" s="8"/>
    </row>
    <row r="4" spans="3:26" ht="24">
      <c r="C4" s="66" t="s">
        <v>22</v>
      </c>
      <c r="D4" s="66"/>
      <c r="E4" s="4"/>
      <c r="F4" s="66" t="s">
        <v>23</v>
      </c>
      <c r="G4" s="66"/>
      <c r="H4" s="4"/>
      <c r="I4" s="30" t="s">
        <v>49</v>
      </c>
      <c r="J4" s="31"/>
      <c r="K4" s="66" t="s">
        <v>50</v>
      </c>
      <c r="L4" s="66"/>
      <c r="M4" s="4"/>
      <c r="N4" s="66" t="s">
        <v>51</v>
      </c>
      <c r="O4" s="66"/>
      <c r="P4" s="4"/>
      <c r="Q4" s="33" t="s">
        <v>13</v>
      </c>
      <c r="R4" s="4"/>
      <c r="S4" s="67" t="s">
        <v>52</v>
      </c>
      <c r="T4" s="67"/>
      <c r="U4" s="67"/>
      <c r="V4" s="67"/>
      <c r="W4" s="67"/>
      <c r="X4" s="67"/>
      <c r="Y4" s="67"/>
      <c r="Z4" s="67"/>
    </row>
    <row r="5" spans="3:27" ht="24">
      <c r="C5" s="55" t="s">
        <v>18</v>
      </c>
      <c r="D5" s="39" t="s">
        <v>19</v>
      </c>
      <c r="F5" s="56" t="s">
        <v>18</v>
      </c>
      <c r="G5" s="39" t="s">
        <v>19</v>
      </c>
      <c r="I5" s="57" t="s">
        <v>13</v>
      </c>
      <c r="J5" s="57"/>
      <c r="K5" s="39" t="s">
        <v>18</v>
      </c>
      <c r="L5" s="39" t="s">
        <v>19</v>
      </c>
      <c r="N5" s="39" t="s">
        <v>22</v>
      </c>
      <c r="O5" s="39" t="s">
        <v>23</v>
      </c>
      <c r="Q5" s="39" t="s">
        <v>13</v>
      </c>
      <c r="S5" s="58" t="s">
        <v>63</v>
      </c>
      <c r="T5" s="58" t="s">
        <v>53</v>
      </c>
      <c r="U5" s="58" t="s">
        <v>54</v>
      </c>
      <c r="V5" s="58" t="s">
        <v>55</v>
      </c>
      <c r="W5" s="58" t="s">
        <v>56</v>
      </c>
      <c r="X5" s="58" t="s">
        <v>57</v>
      </c>
      <c r="Y5" s="58" t="s">
        <v>58</v>
      </c>
      <c r="Z5" s="58" t="s">
        <v>59</v>
      </c>
      <c r="AA5" s="34"/>
    </row>
    <row r="6" spans="1:26" ht="12">
      <c r="A6" s="4">
        <v>1996</v>
      </c>
      <c r="C6" s="41">
        <v>30.6124</v>
      </c>
      <c r="D6" s="41">
        <v>15.6715</v>
      </c>
      <c r="E6" s="41"/>
      <c r="F6" s="51">
        <v>32.200900000000004</v>
      </c>
      <c r="G6" s="41">
        <v>100.7349</v>
      </c>
      <c r="H6" s="41"/>
      <c r="I6" s="41">
        <v>3.6346999999999996</v>
      </c>
      <c r="J6" s="41"/>
      <c r="K6" s="41">
        <v>64.4</v>
      </c>
      <c r="L6" s="41">
        <v>117.10000000000001</v>
      </c>
      <c r="N6" s="41">
        <v>47</v>
      </c>
      <c r="O6" s="41">
        <v>134.5</v>
      </c>
      <c r="Q6" s="41">
        <f aca="true" t="shared" si="0" ref="Q6:Q23">SUM(C6:I6)</f>
        <v>182.8544</v>
      </c>
      <c r="S6" s="41">
        <v>2.4804</v>
      </c>
      <c r="T6" s="41">
        <v>0.024399999999999998</v>
      </c>
      <c r="U6" s="41">
        <v>155.46220000000002</v>
      </c>
      <c r="V6" s="41">
        <v>0.1764</v>
      </c>
      <c r="W6" s="41">
        <v>0.6043999999999999</v>
      </c>
      <c r="X6" s="41">
        <v>0.45389999999999997</v>
      </c>
      <c r="Y6" s="41">
        <v>17.9408</v>
      </c>
      <c r="Z6" s="41">
        <v>2.1212</v>
      </c>
    </row>
    <row r="7" spans="1:26" ht="12">
      <c r="A7" s="4">
        <v>1997</v>
      </c>
      <c r="C7" s="41">
        <v>34.7839</v>
      </c>
      <c r="D7" s="41">
        <v>12.4</v>
      </c>
      <c r="E7" s="41"/>
      <c r="F7" s="51">
        <v>35.913599999999995</v>
      </c>
      <c r="G7" s="41">
        <v>129.05530000000002</v>
      </c>
      <c r="H7" s="41"/>
      <c r="I7" s="41">
        <v>6.4626</v>
      </c>
      <c r="J7" s="41"/>
      <c r="K7" s="41">
        <v>72.19999999999999</v>
      </c>
      <c r="L7" s="41">
        <v>141.9</v>
      </c>
      <c r="N7" s="41">
        <v>47.8</v>
      </c>
      <c r="O7" s="41">
        <v>166.3</v>
      </c>
      <c r="Q7" s="41">
        <f t="shared" si="0"/>
        <v>218.61540000000002</v>
      </c>
      <c r="S7" s="41">
        <v>1.9299000000000002</v>
      </c>
      <c r="T7" s="41">
        <v>0.1012</v>
      </c>
      <c r="U7" s="41">
        <v>177.647</v>
      </c>
      <c r="V7" s="41">
        <v>0.4363</v>
      </c>
      <c r="W7" s="41">
        <v>1.199</v>
      </c>
      <c r="X7" s="41">
        <v>0.2046</v>
      </c>
      <c r="Y7" s="41">
        <v>25.6348</v>
      </c>
      <c r="Z7" s="41">
        <v>5.0036000000000005</v>
      </c>
    </row>
    <row r="8" spans="1:26" ht="12">
      <c r="A8" s="4">
        <v>1998</v>
      </c>
      <c r="C8" s="41">
        <v>42.8709</v>
      </c>
      <c r="D8" s="41">
        <v>21.352700000000002</v>
      </c>
      <c r="E8" s="41"/>
      <c r="F8" s="51">
        <v>48.276</v>
      </c>
      <c r="G8" s="41">
        <v>165.4242</v>
      </c>
      <c r="H8" s="41"/>
      <c r="I8" s="41">
        <v>6.1531</v>
      </c>
      <c r="J8" s="41"/>
      <c r="K8" s="41">
        <v>93.5</v>
      </c>
      <c r="L8" s="41">
        <v>187.20000000000002</v>
      </c>
      <c r="N8" s="41">
        <v>65.3</v>
      </c>
      <c r="O8" s="41">
        <v>215.4</v>
      </c>
      <c r="Q8" s="41">
        <f t="shared" si="0"/>
        <v>284.0769</v>
      </c>
      <c r="S8" s="41">
        <v>4.0059000000000005</v>
      </c>
      <c r="T8" s="41">
        <v>0.0048</v>
      </c>
      <c r="U8" s="41">
        <v>244.197</v>
      </c>
      <c r="V8" s="41">
        <v>0.30269999999999997</v>
      </c>
      <c r="W8" s="41">
        <v>1.347</v>
      </c>
      <c r="X8" s="41">
        <v>0.3033</v>
      </c>
      <c r="Y8" s="41">
        <v>23.7976</v>
      </c>
      <c r="Z8" s="41">
        <v>3.9703000000000004</v>
      </c>
    </row>
    <row r="9" spans="1:26" ht="12">
      <c r="A9" s="4">
        <v>1999</v>
      </c>
      <c r="C9" s="41">
        <v>37.3168</v>
      </c>
      <c r="D9" s="41">
        <v>14.300600000000001</v>
      </c>
      <c r="E9" s="41"/>
      <c r="F9" s="51">
        <v>31.0899</v>
      </c>
      <c r="G9" s="41">
        <v>133.6143</v>
      </c>
      <c r="H9" s="41"/>
      <c r="I9" s="41">
        <v>8.047699999999999</v>
      </c>
      <c r="J9" s="41"/>
      <c r="K9" s="41">
        <v>70.8</v>
      </c>
      <c r="L9" s="41">
        <v>148.6</v>
      </c>
      <c r="N9" s="41">
        <v>52.8</v>
      </c>
      <c r="O9" s="41">
        <v>166.6</v>
      </c>
      <c r="Q9" s="41">
        <f t="shared" si="0"/>
        <v>224.36929999999998</v>
      </c>
      <c r="S9" s="41">
        <v>4.8023</v>
      </c>
      <c r="T9" s="41">
        <v>0.3955</v>
      </c>
      <c r="U9" s="41">
        <v>180.61</v>
      </c>
      <c r="V9" s="41">
        <v>0.105</v>
      </c>
      <c r="W9" s="41">
        <v>2.8026</v>
      </c>
      <c r="X9" s="41">
        <v>0.0549</v>
      </c>
      <c r="Y9" s="41">
        <v>23.1116</v>
      </c>
      <c r="Z9" s="41">
        <v>4.7133</v>
      </c>
    </row>
    <row r="10" spans="1:26" ht="12">
      <c r="A10" s="4">
        <v>2000</v>
      </c>
      <c r="C10" s="41">
        <v>34.644400000000005</v>
      </c>
      <c r="D10" s="41">
        <v>13.328899999999999</v>
      </c>
      <c r="E10" s="41"/>
      <c r="F10" s="51">
        <v>30.2117</v>
      </c>
      <c r="G10" s="41">
        <v>113.8857</v>
      </c>
      <c r="H10" s="41"/>
      <c r="I10" s="41">
        <v>6.2231000000000005</v>
      </c>
      <c r="J10" s="41"/>
      <c r="K10" s="41">
        <v>66.3</v>
      </c>
      <c r="L10" s="41">
        <v>128.3</v>
      </c>
      <c r="N10" s="41">
        <v>48.599999999999994</v>
      </c>
      <c r="O10" s="41">
        <v>146</v>
      </c>
      <c r="Q10" s="41">
        <f t="shared" si="0"/>
        <v>198.29379999999998</v>
      </c>
      <c r="S10" s="41">
        <v>9.2177</v>
      </c>
      <c r="T10" s="41">
        <v>0.0157</v>
      </c>
      <c r="U10" s="41">
        <v>142.5595</v>
      </c>
      <c r="V10" s="41">
        <v>0.0299</v>
      </c>
      <c r="W10" s="41">
        <v>1.1215</v>
      </c>
      <c r="Y10" s="41">
        <v>35.8519</v>
      </c>
      <c r="Z10" s="41">
        <v>3.2745</v>
      </c>
    </row>
    <row r="11" spans="1:26" ht="12">
      <c r="A11" s="4">
        <v>2001</v>
      </c>
      <c r="C11" s="41">
        <v>45.740199999999994</v>
      </c>
      <c r="D11" s="41">
        <v>17.252299999999998</v>
      </c>
      <c r="E11" s="41"/>
      <c r="F11" s="51">
        <v>55.2071</v>
      </c>
      <c r="G11" s="41">
        <v>164.8605</v>
      </c>
      <c r="H11" s="41"/>
      <c r="I11" s="41">
        <v>3.1801</v>
      </c>
      <c r="J11" s="41"/>
      <c r="K11" s="41">
        <v>101.4</v>
      </c>
      <c r="L11" s="41">
        <v>183.20000000000002</v>
      </c>
      <c r="N11" s="41">
        <v>63.099999999999994</v>
      </c>
      <c r="O11" s="41">
        <v>221.5</v>
      </c>
      <c r="Q11" s="41">
        <f t="shared" si="0"/>
        <v>286.24019999999996</v>
      </c>
      <c r="S11" s="41">
        <v>11.944</v>
      </c>
      <c r="T11" s="41">
        <v>0.44639999999999996</v>
      </c>
      <c r="U11" s="41">
        <v>226.4219</v>
      </c>
      <c r="V11" s="41">
        <v>0.4</v>
      </c>
      <c r="W11" s="41">
        <v>3.8775999999999997</v>
      </c>
      <c r="X11" s="41">
        <v>0.105</v>
      </c>
      <c r="Y11" s="41">
        <v>37.3715</v>
      </c>
      <c r="Z11" s="41">
        <v>2.7497</v>
      </c>
    </row>
    <row r="12" spans="1:26" ht="12">
      <c r="A12" s="4">
        <v>2002</v>
      </c>
      <c r="C12" s="41">
        <v>51.9418</v>
      </c>
      <c r="D12" s="41">
        <v>19.514599999999998</v>
      </c>
      <c r="E12" s="41"/>
      <c r="F12" s="51">
        <v>71.88239999999999</v>
      </c>
      <c r="G12" s="41">
        <v>209.749</v>
      </c>
      <c r="H12" s="41"/>
      <c r="I12" s="41">
        <v>2.6902</v>
      </c>
      <c r="J12" s="41"/>
      <c r="K12" s="41">
        <v>125.39999999999999</v>
      </c>
      <c r="L12" s="41">
        <v>229.4</v>
      </c>
      <c r="M12" s="41"/>
      <c r="N12" s="41">
        <v>71.8</v>
      </c>
      <c r="O12" s="41">
        <v>283</v>
      </c>
      <c r="P12" s="41"/>
      <c r="Q12" s="41">
        <f t="shared" si="0"/>
        <v>355.778</v>
      </c>
      <c r="S12" s="41">
        <v>24.456599999999998</v>
      </c>
      <c r="T12" s="41">
        <v>0.2474</v>
      </c>
      <c r="U12" s="41">
        <v>273.1848</v>
      </c>
      <c r="W12" s="41">
        <v>4.3787</v>
      </c>
      <c r="Y12" s="41">
        <v>47.4208</v>
      </c>
      <c r="Z12" s="41">
        <v>4.1494</v>
      </c>
    </row>
    <row r="13" spans="1:26" ht="12">
      <c r="A13" s="4">
        <v>2003</v>
      </c>
      <c r="C13" s="41">
        <v>53.691199999999995</v>
      </c>
      <c r="D13" s="41">
        <v>21.7611</v>
      </c>
      <c r="E13" s="41"/>
      <c r="F13" s="51">
        <v>85.49510000000001</v>
      </c>
      <c r="G13" s="41">
        <v>217.25179999999997</v>
      </c>
      <c r="H13" s="41"/>
      <c r="I13" s="41">
        <v>1.9935</v>
      </c>
      <c r="J13" s="41"/>
      <c r="K13" s="41">
        <v>140.6</v>
      </c>
      <c r="L13" s="41">
        <v>238.20000000000002</v>
      </c>
      <c r="M13" s="41"/>
      <c r="N13" s="41">
        <v>75.8</v>
      </c>
      <c r="O13" s="41">
        <v>303</v>
      </c>
      <c r="P13" s="41"/>
      <c r="Q13" s="41">
        <f t="shared" si="0"/>
        <v>380.1927</v>
      </c>
      <c r="S13" s="41">
        <v>39.6692</v>
      </c>
      <c r="U13" s="41">
        <v>286.0252</v>
      </c>
      <c r="V13" s="41">
        <v>0.2011</v>
      </c>
      <c r="W13" s="41">
        <v>3.7277</v>
      </c>
      <c r="X13" s="41">
        <v>0.025</v>
      </c>
      <c r="Y13" s="41">
        <v>45.5661</v>
      </c>
      <c r="Z13" s="41">
        <v>2.985</v>
      </c>
    </row>
    <row r="14" spans="1:26" ht="12">
      <c r="A14" s="4">
        <v>2004</v>
      </c>
      <c r="C14" s="41">
        <v>51.1331</v>
      </c>
      <c r="D14" s="41">
        <v>17.2295</v>
      </c>
      <c r="E14" s="41"/>
      <c r="F14" s="51">
        <v>79.8686</v>
      </c>
      <c r="G14" s="41">
        <v>207.0611</v>
      </c>
      <c r="H14" s="41"/>
      <c r="I14" s="41">
        <v>2.8329</v>
      </c>
      <c r="J14" s="41"/>
      <c r="K14" s="41">
        <v>129.1</v>
      </c>
      <c r="L14" s="41">
        <v>227.8</v>
      </c>
      <c r="M14" s="41"/>
      <c r="N14" s="41">
        <v>68.8</v>
      </c>
      <c r="O14" s="41">
        <v>288.1</v>
      </c>
      <c r="P14" s="41"/>
      <c r="Q14" s="41">
        <f t="shared" si="0"/>
        <v>358.1252</v>
      </c>
      <c r="S14" s="41">
        <v>41.3437</v>
      </c>
      <c r="T14" s="41">
        <v>0.0396</v>
      </c>
      <c r="U14" s="41">
        <v>258.5956</v>
      </c>
      <c r="V14" s="41">
        <v>0.0933</v>
      </c>
      <c r="W14" s="41">
        <v>5.230899999999999</v>
      </c>
      <c r="X14" s="41">
        <v>0.0027</v>
      </c>
      <c r="Y14" s="41">
        <v>46.9119</v>
      </c>
      <c r="Z14" s="41">
        <v>3.1095</v>
      </c>
    </row>
    <row r="15" spans="1:26" ht="12">
      <c r="A15" s="4">
        <v>2005</v>
      </c>
      <c r="C15" s="41">
        <v>55.3941</v>
      </c>
      <c r="D15" s="41">
        <v>20.5273</v>
      </c>
      <c r="E15" s="41"/>
      <c r="F15" s="51">
        <v>88.9688</v>
      </c>
      <c r="G15" s="41">
        <v>240.4855</v>
      </c>
      <c r="H15" s="41"/>
      <c r="I15" s="41">
        <v>1.8140999999999998</v>
      </c>
      <c r="J15" s="41"/>
      <c r="K15" s="41">
        <v>144</v>
      </c>
      <c r="L15" s="41">
        <v>262.40000000000003</v>
      </c>
      <c r="M15" s="41"/>
      <c r="N15" s="41">
        <v>76.1</v>
      </c>
      <c r="O15" s="41">
        <v>330.3</v>
      </c>
      <c r="P15" s="41"/>
      <c r="Q15" s="41">
        <f t="shared" si="0"/>
        <v>407.1898</v>
      </c>
      <c r="S15" s="41">
        <v>33.0835</v>
      </c>
      <c r="T15" s="41">
        <v>0.32080000000000003</v>
      </c>
      <c r="U15" s="41">
        <v>304.3505</v>
      </c>
      <c r="W15" s="41">
        <v>2.0202</v>
      </c>
      <c r="X15" s="41">
        <v>0.838</v>
      </c>
      <c r="Y15" s="41">
        <v>60.7199</v>
      </c>
      <c r="Z15" s="41">
        <v>4.1112</v>
      </c>
    </row>
    <row r="16" spans="1:26" ht="12">
      <c r="A16" s="4">
        <v>2006</v>
      </c>
      <c r="C16" s="41">
        <v>48.523199999999996</v>
      </c>
      <c r="D16" s="41">
        <v>20.8421</v>
      </c>
      <c r="E16" s="41"/>
      <c r="F16" s="51">
        <v>67.041</v>
      </c>
      <c r="G16" s="41">
        <v>244.86329999999998</v>
      </c>
      <c r="H16" s="41"/>
      <c r="I16" s="41">
        <v>4.7133</v>
      </c>
      <c r="J16" s="41"/>
      <c r="K16" s="41">
        <v>114.60000000000001</v>
      </c>
      <c r="L16" s="41">
        <v>267.5</v>
      </c>
      <c r="M16" s="41"/>
      <c r="N16" s="41">
        <v>69.6</v>
      </c>
      <c r="O16" s="41">
        <v>312.5</v>
      </c>
      <c r="P16" s="41"/>
      <c r="Q16" s="41">
        <f t="shared" si="0"/>
        <v>385.9829</v>
      </c>
      <c r="S16" s="41">
        <v>31.501</v>
      </c>
      <c r="T16" s="41">
        <v>0.0135</v>
      </c>
      <c r="U16" s="41">
        <v>285.16490000000005</v>
      </c>
      <c r="W16" s="41">
        <v>1.559</v>
      </c>
      <c r="X16" s="41">
        <v>3.7813000000000003</v>
      </c>
      <c r="Y16" s="41">
        <v>54.3546</v>
      </c>
      <c r="Z16" s="41">
        <v>5.7315</v>
      </c>
    </row>
    <row r="17" spans="1:26" ht="12">
      <c r="A17" s="4">
        <v>2007</v>
      </c>
      <c r="C17" s="41">
        <v>51.048199999999994</v>
      </c>
      <c r="D17" s="41">
        <v>21.681099999999997</v>
      </c>
      <c r="E17" s="41"/>
      <c r="F17" s="51">
        <v>80.7836</v>
      </c>
      <c r="G17" s="41">
        <v>270.6589</v>
      </c>
      <c r="H17" s="41"/>
      <c r="I17" s="41">
        <v>4.9938</v>
      </c>
      <c r="J17" s="41"/>
      <c r="K17" s="41">
        <v>130.1517</v>
      </c>
      <c r="L17" s="41">
        <v>294.2911</v>
      </c>
      <c r="M17" s="41"/>
      <c r="N17" s="41">
        <v>72.8183</v>
      </c>
      <c r="O17" s="41">
        <v>351.62449999999995</v>
      </c>
      <c r="P17" s="41"/>
      <c r="Q17" s="41">
        <f t="shared" si="0"/>
        <v>429.16560000000004</v>
      </c>
      <c r="S17" s="41">
        <v>38.3479</v>
      </c>
      <c r="T17" s="41">
        <v>0.416</v>
      </c>
      <c r="U17" s="41">
        <v>316.3238</v>
      </c>
      <c r="V17" s="41">
        <v>0.2512</v>
      </c>
      <c r="W17" s="41">
        <v>2.5450999999999997</v>
      </c>
      <c r="X17" s="41">
        <v>10.5169</v>
      </c>
      <c r="Y17" s="41">
        <v>49.1708</v>
      </c>
      <c r="Z17" s="41">
        <v>6.6442</v>
      </c>
    </row>
    <row r="18" spans="1:26" ht="12">
      <c r="A18" s="4">
        <v>2008</v>
      </c>
      <c r="C18" s="41">
        <v>37.804199999999994</v>
      </c>
      <c r="D18" s="41">
        <v>15.5165</v>
      </c>
      <c r="E18" s="41"/>
      <c r="F18" s="51">
        <v>72.37010000000001</v>
      </c>
      <c r="G18" s="41">
        <v>260.4201</v>
      </c>
      <c r="H18" s="41"/>
      <c r="I18" s="41">
        <v>3.1465</v>
      </c>
      <c r="J18" s="41"/>
      <c r="K18" s="41">
        <v>110.20700000000002</v>
      </c>
      <c r="L18" s="41">
        <v>276.2396</v>
      </c>
      <c r="M18" s="41" t="s">
        <v>16</v>
      </c>
      <c r="N18" s="41">
        <v>53.391400000000004</v>
      </c>
      <c r="O18" s="41">
        <v>333.0552</v>
      </c>
      <c r="P18" s="41" t="s">
        <v>16</v>
      </c>
      <c r="Q18" s="41">
        <f t="shared" si="0"/>
        <v>389.2574</v>
      </c>
      <c r="T18" s="41">
        <v>0.0050999999999999995</v>
      </c>
      <c r="U18" s="41">
        <v>260.08889999999997</v>
      </c>
      <c r="V18" s="41">
        <v>1.0131000000000001</v>
      </c>
      <c r="W18" s="41">
        <v>4.5539</v>
      </c>
      <c r="X18" s="41">
        <v>0.9469</v>
      </c>
      <c r="Y18" s="41">
        <v>115.6385</v>
      </c>
      <c r="Z18" s="41">
        <v>3.897</v>
      </c>
    </row>
    <row r="19" spans="1:26" ht="12">
      <c r="A19" s="4">
        <v>2009</v>
      </c>
      <c r="C19" s="41">
        <v>46.1203</v>
      </c>
      <c r="D19" s="41">
        <v>11.8007</v>
      </c>
      <c r="E19" s="41" t="s">
        <v>16</v>
      </c>
      <c r="F19" s="51">
        <v>108.4538</v>
      </c>
      <c r="G19" s="41">
        <v>240.182</v>
      </c>
      <c r="H19" s="41" t="s">
        <v>16</v>
      </c>
      <c r="I19" s="41">
        <v>3.0435</v>
      </c>
      <c r="J19" s="41"/>
      <c r="K19" s="41">
        <v>154.90800000000002</v>
      </c>
      <c r="L19" s="41">
        <v>251.93800000000002</v>
      </c>
      <c r="M19" s="41" t="s">
        <v>16</v>
      </c>
      <c r="N19" s="41">
        <v>57.980900000000005</v>
      </c>
      <c r="O19" s="41">
        <v>348.8651</v>
      </c>
      <c r="P19" s="41" t="s">
        <v>16</v>
      </c>
      <c r="Q19" s="41">
        <f t="shared" si="0"/>
        <v>409.60029999999995</v>
      </c>
      <c r="T19" s="41">
        <v>1.3574000000000002</v>
      </c>
      <c r="U19" s="41">
        <v>360.1898</v>
      </c>
      <c r="V19" s="41">
        <v>1.7828</v>
      </c>
      <c r="W19" s="41">
        <v>8.507299999999999</v>
      </c>
      <c r="Y19" s="41">
        <v>31.4337</v>
      </c>
      <c r="Z19" s="41">
        <v>3.3236</v>
      </c>
    </row>
    <row r="20" spans="1:26" ht="12">
      <c r="A20" s="4">
        <v>2010</v>
      </c>
      <c r="C20" s="41">
        <v>49.011300000000006</v>
      </c>
      <c r="D20" s="41">
        <v>24.189799999999998</v>
      </c>
      <c r="E20" s="41"/>
      <c r="F20" s="51">
        <v>97.817</v>
      </c>
      <c r="G20" s="41">
        <v>259.2509</v>
      </c>
      <c r="H20" s="41"/>
      <c r="I20" s="41">
        <v>2.8075</v>
      </c>
      <c r="J20" s="41"/>
      <c r="K20" s="41">
        <v>146.8809</v>
      </c>
      <c r="L20" s="41">
        <v>283.44070000000005</v>
      </c>
      <c r="M20" s="41"/>
      <c r="N20" s="41">
        <v>73.0805</v>
      </c>
      <c r="O20" s="41">
        <v>357.2411</v>
      </c>
      <c r="P20" s="41"/>
      <c r="Q20" s="41">
        <f t="shared" si="0"/>
        <v>433.0765</v>
      </c>
      <c r="T20" s="41">
        <v>1.2207000000000001</v>
      </c>
      <c r="U20" s="41">
        <v>390.3</v>
      </c>
      <c r="V20" s="41">
        <v>8.8236</v>
      </c>
      <c r="W20" s="41">
        <v>3.556</v>
      </c>
      <c r="Y20" s="41">
        <v>24.184</v>
      </c>
      <c r="Z20" s="41">
        <v>2.2711</v>
      </c>
    </row>
    <row r="21" spans="1:26" ht="12">
      <c r="A21" s="4">
        <v>2011</v>
      </c>
      <c r="C21" s="41">
        <v>40.8396</v>
      </c>
      <c r="D21" s="41">
        <v>18.7171</v>
      </c>
      <c r="E21" s="41">
        <v>0</v>
      </c>
      <c r="F21" s="51">
        <v>64.2584</v>
      </c>
      <c r="G21" s="41">
        <v>161.5835</v>
      </c>
      <c r="H21" s="41">
        <v>0</v>
      </c>
      <c r="I21" s="41">
        <v>9.776</v>
      </c>
      <c r="J21" s="41" t="s">
        <v>16</v>
      </c>
      <c r="K21" s="41">
        <v>104.91839999999999</v>
      </c>
      <c r="L21" s="41">
        <v>180.317</v>
      </c>
      <c r="M21" s="41">
        <v>0</v>
      </c>
      <c r="N21" s="41">
        <v>59.57169999999999</v>
      </c>
      <c r="O21" s="41">
        <v>225.6637</v>
      </c>
      <c r="P21" s="41">
        <v>0</v>
      </c>
      <c r="Q21" s="41">
        <f t="shared" si="0"/>
        <v>295.1746</v>
      </c>
      <c r="T21" s="41">
        <v>0.5397000000000001</v>
      </c>
      <c r="U21" s="41">
        <v>252.775</v>
      </c>
      <c r="V21" s="41">
        <v>9.400799999999998</v>
      </c>
      <c r="W21" s="41">
        <v>2.4196</v>
      </c>
      <c r="Y21" s="41">
        <v>18.640400000000003</v>
      </c>
      <c r="Z21" s="41">
        <v>1.6909</v>
      </c>
    </row>
    <row r="22" spans="1:26" ht="12">
      <c r="A22" s="4">
        <v>2012</v>
      </c>
      <c r="C22" s="41">
        <v>47.746300000000005</v>
      </c>
      <c r="D22" s="41">
        <v>26.4291</v>
      </c>
      <c r="E22" s="41" t="s">
        <v>16</v>
      </c>
      <c r="F22" s="51">
        <v>87.5222</v>
      </c>
      <c r="G22" s="41">
        <v>208.28029999999998</v>
      </c>
      <c r="H22" s="41" t="s">
        <v>16</v>
      </c>
      <c r="I22" s="41">
        <v>12.434299999999999</v>
      </c>
      <c r="J22" s="41"/>
      <c r="K22" s="43">
        <f aca="true" t="shared" si="1" ref="K22:L24">SUM(C22,F22)</f>
        <v>135.26850000000002</v>
      </c>
      <c r="L22" s="43">
        <f t="shared" si="1"/>
        <v>234.7094</v>
      </c>
      <c r="M22" s="41"/>
      <c r="N22" s="43">
        <f>SUM(C22:D22)</f>
        <v>74.1754</v>
      </c>
      <c r="O22" s="43">
        <f>SUM(F22:G22)</f>
        <v>295.8025</v>
      </c>
      <c r="P22" s="41"/>
      <c r="Q22" s="41">
        <f t="shared" si="0"/>
        <v>382.4122</v>
      </c>
      <c r="T22" s="41">
        <v>0.378</v>
      </c>
      <c r="U22" s="41">
        <v>340.396</v>
      </c>
      <c r="V22" s="41">
        <v>11.359</v>
      </c>
      <c r="W22" s="41">
        <v>1.1553</v>
      </c>
      <c r="Y22" s="41">
        <v>15.0148</v>
      </c>
      <c r="Z22" s="41">
        <v>1.729</v>
      </c>
    </row>
    <row r="23" spans="1:26" ht="12">
      <c r="A23" s="4">
        <v>2013</v>
      </c>
      <c r="C23" s="41">
        <v>51.2912</v>
      </c>
      <c r="D23" s="41">
        <v>18.1039</v>
      </c>
      <c r="E23" s="41"/>
      <c r="F23" s="51">
        <v>73.29159999999999</v>
      </c>
      <c r="G23" s="41">
        <v>170.34229999999997</v>
      </c>
      <c r="H23" s="41"/>
      <c r="I23" s="41">
        <v>22.218</v>
      </c>
      <c r="J23" s="41"/>
      <c r="K23" s="43">
        <v>124.58279999999999</v>
      </c>
      <c r="L23" s="43">
        <v>188.44619999999998</v>
      </c>
      <c r="M23" s="41"/>
      <c r="N23" s="43">
        <v>69.3951</v>
      </c>
      <c r="O23" s="43">
        <v>243.63389999999995</v>
      </c>
      <c r="P23" s="41"/>
      <c r="Q23" s="41">
        <f t="shared" si="0"/>
        <v>335.24699999999996</v>
      </c>
      <c r="S23" s="41">
        <v>0</v>
      </c>
      <c r="T23" s="41">
        <v>1.7087999999999999</v>
      </c>
      <c r="U23" s="41">
        <v>284.5113</v>
      </c>
      <c r="V23" s="41">
        <v>11.7884</v>
      </c>
      <c r="W23" s="41">
        <v>3.7775000000000003</v>
      </c>
      <c r="X23" s="41">
        <v>0.07</v>
      </c>
      <c r="Y23" s="41">
        <v>8.283</v>
      </c>
      <c r="Z23" s="41">
        <v>1.7233</v>
      </c>
    </row>
    <row r="24" spans="1:26" ht="12">
      <c r="A24" s="4">
        <v>2014</v>
      </c>
      <c r="C24" s="41">
        <v>51.414</v>
      </c>
      <c r="D24" s="41">
        <v>20.428</v>
      </c>
      <c r="E24" s="41"/>
      <c r="F24" s="51">
        <v>81.2607</v>
      </c>
      <c r="G24" s="41">
        <v>161.784</v>
      </c>
      <c r="H24" s="41"/>
      <c r="I24" s="41">
        <v>24.2422</v>
      </c>
      <c r="J24" s="41"/>
      <c r="K24" s="43">
        <f t="shared" si="1"/>
        <v>132.6747</v>
      </c>
      <c r="L24" s="43">
        <f t="shared" si="1"/>
        <v>182.212</v>
      </c>
      <c r="M24" s="41"/>
      <c r="N24" s="43">
        <f>SUM(C24:D24)</f>
        <v>71.842</v>
      </c>
      <c r="O24" s="43">
        <f>SUM(F24:G24)</f>
        <v>243.04469999999998</v>
      </c>
      <c r="P24" s="41"/>
      <c r="Q24" s="41">
        <f>SUM(C24:I24)</f>
        <v>339.12890000000004</v>
      </c>
      <c r="T24" s="41">
        <v>0.1528</v>
      </c>
      <c r="U24" s="41">
        <v>293.0468</v>
      </c>
      <c r="V24" s="41">
        <v>8.8605</v>
      </c>
      <c r="X24" s="41">
        <v>5.0998</v>
      </c>
      <c r="Y24" s="41">
        <v>6.7914</v>
      </c>
      <c r="Z24" s="41">
        <v>0.9357</v>
      </c>
    </row>
    <row r="25" spans="1:26" ht="12">
      <c r="A25" s="4">
        <v>2015</v>
      </c>
      <c r="C25" s="41">
        <v>63.95259999999999</v>
      </c>
      <c r="D25" s="41">
        <v>23.2998</v>
      </c>
      <c r="E25" s="41"/>
      <c r="F25" s="51">
        <v>89.85220000000001</v>
      </c>
      <c r="G25" s="41">
        <v>200.54510000000002</v>
      </c>
      <c r="H25" s="41"/>
      <c r="I25" s="41">
        <v>27.360099999999996</v>
      </c>
      <c r="J25" s="41"/>
      <c r="K25" s="43">
        <f>SUM(C25,F25)</f>
        <v>153.8048</v>
      </c>
      <c r="L25" s="43">
        <f>SUM(D25,G25)</f>
        <v>223.84490000000002</v>
      </c>
      <c r="M25" s="41"/>
      <c r="N25" s="43">
        <f>SUM(C25:D25)</f>
        <v>87.2524</v>
      </c>
      <c r="O25" s="43">
        <f>SUM(F25:G25)</f>
        <v>290.39730000000003</v>
      </c>
      <c r="P25" s="41"/>
      <c r="Q25" s="41">
        <f>SUM(C25:I25)</f>
        <v>405.00980000000004</v>
      </c>
      <c r="T25" s="41">
        <v>0.0978</v>
      </c>
      <c r="U25" s="41">
        <v>362.0695</v>
      </c>
      <c r="V25" s="41">
        <v>5.0619</v>
      </c>
      <c r="W25" s="41">
        <v>2.6906999999999996</v>
      </c>
      <c r="X25" s="41">
        <v>0.028</v>
      </c>
      <c r="Y25" s="41">
        <v>6.0114</v>
      </c>
      <c r="Z25" s="41">
        <v>1.6858</v>
      </c>
    </row>
    <row r="26" spans="1:26" ht="12">
      <c r="A26" s="4">
        <v>2016</v>
      </c>
      <c r="C26" s="41">
        <f>SUM(C39:C50)</f>
        <v>69.32150000000001</v>
      </c>
      <c r="D26" s="41">
        <f>SUM(D39:D50)</f>
        <v>29.3524</v>
      </c>
      <c r="E26" s="41"/>
      <c r="F26" s="41">
        <f>SUM(F39:F50)</f>
        <v>106.15230000000001</v>
      </c>
      <c r="G26" s="41">
        <f>SUM(G39:G50)</f>
        <v>219.0625</v>
      </c>
      <c r="H26" s="41"/>
      <c r="I26" s="41">
        <f>SUM(I39:I50)</f>
        <v>21.9193</v>
      </c>
      <c r="J26" s="41"/>
      <c r="K26" s="41">
        <f>SUM(K39:K50)</f>
        <v>175.47380000000004</v>
      </c>
      <c r="L26" s="41">
        <f>SUM(L39:L50)</f>
        <v>248.4149</v>
      </c>
      <c r="M26" s="41"/>
      <c r="N26" s="41">
        <f>SUM(N39:N50)</f>
        <v>98.6739</v>
      </c>
      <c r="O26" s="41">
        <f>SUM(O39:O50)</f>
        <v>325.21479999999997</v>
      </c>
      <c r="P26" s="41"/>
      <c r="Q26" s="41">
        <f>SUM(Q39:Q50)</f>
        <v>445.808</v>
      </c>
      <c r="S26" s="41">
        <f aca="true" t="shared" si="2" ref="S26:Z26">SUM(S39:S50)</f>
        <v>0</v>
      </c>
      <c r="T26" s="41">
        <f t="shared" si="2"/>
        <v>0.013300000000000001</v>
      </c>
      <c r="U26" s="41">
        <f t="shared" si="2"/>
        <v>408.6505000000001</v>
      </c>
      <c r="V26" s="41">
        <f t="shared" si="2"/>
        <v>1.8256000000000001</v>
      </c>
      <c r="W26" s="41">
        <f t="shared" si="2"/>
        <v>4.544899999999999</v>
      </c>
      <c r="X26" s="41">
        <f t="shared" si="2"/>
        <v>0.01</v>
      </c>
      <c r="Y26" s="41">
        <f t="shared" si="2"/>
        <v>7.2741</v>
      </c>
      <c r="Z26" s="41">
        <f t="shared" si="2"/>
        <v>1.5579</v>
      </c>
    </row>
    <row r="27" spans="1:26" ht="12">
      <c r="A27" s="4">
        <v>2017</v>
      </c>
      <c r="C27" s="41">
        <f>SUM(C52:C63)</f>
        <v>68.9002</v>
      </c>
      <c r="D27" s="41">
        <f>SUM(D52:D63)</f>
        <v>29.351800000000004</v>
      </c>
      <c r="E27" s="41"/>
      <c r="F27" s="41">
        <f>SUM(F52:F63)</f>
        <v>91.009</v>
      </c>
      <c r="G27" s="41">
        <f>SUM(G52:G63)</f>
        <v>220.66129999999998</v>
      </c>
      <c r="H27" s="41"/>
      <c r="I27" s="41">
        <f>SUM(I52:I63)</f>
        <v>28.892500000000002</v>
      </c>
      <c r="J27" s="41"/>
      <c r="K27" s="41">
        <f>SUM(K52:K63)</f>
        <v>159.90920000000003</v>
      </c>
      <c r="L27" s="41">
        <f>SUM(L52:L63)</f>
        <v>250.0131</v>
      </c>
      <c r="M27" s="41"/>
      <c r="N27" s="41">
        <f>SUM(N52:N63)</f>
        <v>98.25199999999998</v>
      </c>
      <c r="O27" s="41">
        <f>SUM(O52:O63)</f>
        <v>311.6703</v>
      </c>
      <c r="P27" s="41"/>
      <c r="Q27" s="41">
        <f>SUM(Q52:Q63)</f>
        <v>438.8148</v>
      </c>
      <c r="S27" s="41">
        <f aca="true" t="shared" si="3" ref="S27:Z27">SUM(S52:S63)</f>
        <v>0</v>
      </c>
      <c r="T27" s="41">
        <f t="shared" si="3"/>
        <v>0.259</v>
      </c>
      <c r="U27" s="41">
        <f t="shared" si="3"/>
        <v>391.58200000000005</v>
      </c>
      <c r="V27" s="41">
        <f t="shared" si="3"/>
        <v>3.3339999999999996</v>
      </c>
      <c r="W27" s="41">
        <f t="shared" si="3"/>
        <v>7.785300000000001</v>
      </c>
      <c r="X27" s="41">
        <f t="shared" si="3"/>
        <v>0.3214</v>
      </c>
      <c r="Y27" s="41">
        <f t="shared" si="3"/>
        <v>5.1914</v>
      </c>
      <c r="Z27" s="41">
        <f t="shared" si="3"/>
        <v>1.4611</v>
      </c>
    </row>
    <row r="28" spans="3:17" ht="12">
      <c r="C28" s="41"/>
      <c r="D28" s="41"/>
      <c r="E28" s="41"/>
      <c r="G28" s="41"/>
      <c r="H28" s="41"/>
      <c r="I28" s="41"/>
      <c r="J28" s="41"/>
      <c r="K28" s="41"/>
      <c r="L28" s="41"/>
      <c r="M28" s="41"/>
      <c r="N28" s="41"/>
      <c r="O28" s="41"/>
      <c r="P28" s="41"/>
      <c r="Q28" s="41"/>
    </row>
    <row r="29" spans="1:26" ht="12">
      <c r="A29" s="4">
        <v>2016</v>
      </c>
      <c r="B29" s="4" t="s">
        <v>64</v>
      </c>
      <c r="C29" s="41">
        <f>SUM(C39:C41)</f>
        <v>15.9956</v>
      </c>
      <c r="D29" s="41">
        <f>SUM(D39:D41)</f>
        <v>6.6774</v>
      </c>
      <c r="E29" s="41"/>
      <c r="F29" s="41">
        <f>SUM(F39:F41)</f>
        <v>29.425600000000003</v>
      </c>
      <c r="G29" s="41">
        <f>SUM(G39:G41)</f>
        <v>43.4401</v>
      </c>
      <c r="H29" s="51"/>
      <c r="I29" s="41">
        <f>SUM(I39:I41)</f>
        <v>4.3803</v>
      </c>
      <c r="J29" s="41"/>
      <c r="K29" s="41">
        <f>SUM(K39:K41)</f>
        <v>45.4212</v>
      </c>
      <c r="L29" s="41">
        <f>SUM(L39:L41)</f>
        <v>50.11750000000001</v>
      </c>
      <c r="M29" s="41"/>
      <c r="N29" s="41">
        <f>SUM(N39:N41)</f>
        <v>22.673</v>
      </c>
      <c r="O29" s="41">
        <f>SUM(O39:O41)</f>
        <v>72.8657</v>
      </c>
      <c r="P29" s="41"/>
      <c r="Q29" s="41">
        <f>SUM(Q39:Q41)</f>
        <v>99.919</v>
      </c>
      <c r="S29" s="41">
        <f aca="true" t="shared" si="4" ref="S29:Z29">SUM(S39:S41)</f>
        <v>0</v>
      </c>
      <c r="T29" s="41">
        <f t="shared" si="4"/>
        <v>0.011300000000000001</v>
      </c>
      <c r="U29" s="41">
        <f t="shared" si="4"/>
        <v>93.1666</v>
      </c>
      <c r="V29" s="41">
        <f t="shared" si="4"/>
        <v>0.0318</v>
      </c>
      <c r="W29" s="41">
        <f t="shared" si="4"/>
        <v>1.1021999999999998</v>
      </c>
      <c r="X29" s="41">
        <f t="shared" si="4"/>
        <v>0</v>
      </c>
      <c r="Y29" s="41">
        <f t="shared" si="4"/>
        <v>1.1218</v>
      </c>
      <c r="Z29" s="41">
        <f t="shared" si="4"/>
        <v>0.09709999999999999</v>
      </c>
    </row>
    <row r="30" spans="2:26" ht="12">
      <c r="B30" s="4" t="s">
        <v>65</v>
      </c>
      <c r="C30" s="41">
        <f>SUM(C42:C44)</f>
        <v>21.762500000000003</v>
      </c>
      <c r="D30" s="41">
        <f>SUM(D42:D44)</f>
        <v>7.934799999999999</v>
      </c>
      <c r="E30" s="41"/>
      <c r="F30" s="41">
        <f>SUM(F42:F44)</f>
        <v>27.042</v>
      </c>
      <c r="G30" s="41">
        <f>SUM(G42:G44)</f>
        <v>62.806</v>
      </c>
      <c r="H30" s="51"/>
      <c r="I30" s="41">
        <f>SUM(I42:I44)</f>
        <v>6.1036</v>
      </c>
      <c r="J30" s="41"/>
      <c r="K30" s="41">
        <f>SUM(K42:K44)</f>
        <v>48.804500000000004</v>
      </c>
      <c r="L30" s="41">
        <f>SUM(L42:L44)</f>
        <v>70.7408</v>
      </c>
      <c r="M30" s="41"/>
      <c r="N30" s="41">
        <f>SUM(N42:N44)</f>
        <v>29.6973</v>
      </c>
      <c r="O30" s="41">
        <f>SUM(O42:O44)</f>
        <v>89.848</v>
      </c>
      <c r="P30" s="41"/>
      <c r="Q30" s="41">
        <f>SUM(Q42:Q44)</f>
        <v>125.6489</v>
      </c>
      <c r="S30" s="41">
        <f aca="true" t="shared" si="5" ref="S30:Z30">SUM(S42:S44)</f>
        <v>0</v>
      </c>
      <c r="T30" s="41">
        <f t="shared" si="5"/>
        <v>0</v>
      </c>
      <c r="U30" s="41">
        <f t="shared" si="5"/>
        <v>113.9554</v>
      </c>
      <c r="V30" s="41">
        <f t="shared" si="5"/>
        <v>0.2736</v>
      </c>
      <c r="W30" s="41">
        <f t="shared" si="5"/>
        <v>1.9716</v>
      </c>
      <c r="X30" s="41">
        <f t="shared" si="5"/>
        <v>0</v>
      </c>
      <c r="Y30" s="41">
        <f t="shared" si="5"/>
        <v>3.0232</v>
      </c>
      <c r="Z30" s="41">
        <f t="shared" si="5"/>
        <v>0.32030000000000003</v>
      </c>
    </row>
    <row r="31" spans="2:26" ht="12">
      <c r="B31" s="4" t="s">
        <v>66</v>
      </c>
      <c r="C31" s="41">
        <f>SUM(C45:C47)</f>
        <v>16.0857</v>
      </c>
      <c r="D31" s="41">
        <f>SUM(D45:D47)</f>
        <v>9.5145</v>
      </c>
      <c r="E31" s="41"/>
      <c r="F31" s="41">
        <f>SUM(F45:F47)</f>
        <v>25.1699</v>
      </c>
      <c r="G31" s="41">
        <f>SUM(G45:G47)</f>
        <v>57.698699999999995</v>
      </c>
      <c r="H31" s="51"/>
      <c r="I31" s="41">
        <f>SUM(I45:I47)</f>
        <v>6.8914</v>
      </c>
      <c r="J31" s="41"/>
      <c r="K31" s="41">
        <f>SUM(K45:K47)</f>
        <v>41.2556</v>
      </c>
      <c r="L31" s="41">
        <f>SUM(L45:L47)</f>
        <v>67.2132</v>
      </c>
      <c r="M31" s="41"/>
      <c r="N31" s="41">
        <f>SUM(N45:N47)</f>
        <v>25.6002</v>
      </c>
      <c r="O31" s="41">
        <f>SUM(O45:O47)</f>
        <v>82.8686</v>
      </c>
      <c r="P31" s="41"/>
      <c r="Q31" s="41">
        <f>SUM(Q45:Q47)</f>
        <v>115.3602</v>
      </c>
      <c r="S31" s="41">
        <f aca="true" t="shared" si="6" ref="S31:Z31">SUM(S45:S47)</f>
        <v>0</v>
      </c>
      <c r="T31" s="41">
        <f t="shared" si="6"/>
        <v>0</v>
      </c>
      <c r="U31" s="41">
        <f t="shared" si="6"/>
        <v>104.1898</v>
      </c>
      <c r="V31" s="41">
        <f t="shared" si="6"/>
        <v>0.1267</v>
      </c>
      <c r="W31" s="41">
        <f t="shared" si="6"/>
        <v>0.9669</v>
      </c>
      <c r="X31" s="41">
        <f t="shared" si="6"/>
        <v>0</v>
      </c>
      <c r="Y31" s="41">
        <f t="shared" si="6"/>
        <v>2.3924</v>
      </c>
      <c r="Z31" s="41">
        <f t="shared" si="6"/>
        <v>0.7895000000000001</v>
      </c>
    </row>
    <row r="32" spans="2:26" ht="12">
      <c r="B32" s="4" t="s">
        <v>67</v>
      </c>
      <c r="C32" s="41">
        <f>SUM(C48:C50)</f>
        <v>15.4777</v>
      </c>
      <c r="D32" s="41">
        <f>SUM(D48:D50)</f>
        <v>5.2257</v>
      </c>
      <c r="E32" s="41"/>
      <c r="F32" s="41">
        <f>SUM(F48:F50)</f>
        <v>24.5148</v>
      </c>
      <c r="G32" s="41">
        <f>SUM(G48:G50)</f>
        <v>55.11769999999999</v>
      </c>
      <c r="H32" s="51"/>
      <c r="I32" s="41">
        <f>SUM(I48:I50)</f>
        <v>4.5440000000000005</v>
      </c>
      <c r="J32" s="41"/>
      <c r="K32" s="41">
        <f>SUM(K48:K50)</f>
        <v>39.9925</v>
      </c>
      <c r="L32" s="41">
        <f>SUM(L48:L50)</f>
        <v>60.343399999999995</v>
      </c>
      <c r="M32" s="41"/>
      <c r="N32" s="41">
        <f>SUM(N48:N50)</f>
        <v>20.703400000000002</v>
      </c>
      <c r="O32" s="41">
        <f>SUM(O48:O50)</f>
        <v>79.6325</v>
      </c>
      <c r="P32" s="41"/>
      <c r="Q32" s="41">
        <f>SUM(Q48:Q50)</f>
        <v>104.8799</v>
      </c>
      <c r="S32" s="41">
        <f aca="true" t="shared" si="7" ref="S32:Z32">SUM(S48:S50)</f>
        <v>0</v>
      </c>
      <c r="T32" s="41">
        <f t="shared" si="7"/>
        <v>0.002</v>
      </c>
      <c r="U32" s="41">
        <f t="shared" si="7"/>
        <v>97.33869999999999</v>
      </c>
      <c r="V32" s="41">
        <f t="shared" si="7"/>
        <v>1.3935</v>
      </c>
      <c r="W32" s="41">
        <f t="shared" si="7"/>
        <v>0.5042</v>
      </c>
      <c r="X32" s="41">
        <f t="shared" si="7"/>
        <v>0.01</v>
      </c>
      <c r="Y32" s="41">
        <f t="shared" si="7"/>
        <v>0.7367</v>
      </c>
      <c r="Z32" s="41">
        <f t="shared" si="7"/>
        <v>0.35100000000000003</v>
      </c>
    </row>
    <row r="33" spans="1:26" ht="12">
      <c r="A33" s="4">
        <v>2017</v>
      </c>
      <c r="B33" s="4" t="s">
        <v>64</v>
      </c>
      <c r="C33" s="41">
        <f>SUM(C52:C54)</f>
        <v>15.4133</v>
      </c>
      <c r="D33" s="41">
        <f>SUM(D52:D54)</f>
        <v>5.895</v>
      </c>
      <c r="E33" s="41"/>
      <c r="F33" s="41">
        <f>SUM(F52:F54)</f>
        <v>23.2701</v>
      </c>
      <c r="G33" s="41">
        <f>SUM(G52:G54)</f>
        <v>41.923199999999994</v>
      </c>
      <c r="H33" s="51"/>
      <c r="I33" s="41">
        <f>SUM(I52:I54)</f>
        <v>5.4907</v>
      </c>
      <c r="J33" s="41"/>
      <c r="K33" s="41">
        <f>SUM(K52:K54)</f>
        <v>38.683400000000006</v>
      </c>
      <c r="L33" s="41">
        <f>SUM(L52:L54)</f>
        <v>47.8182</v>
      </c>
      <c r="M33" s="41"/>
      <c r="N33" s="41">
        <f>SUM(N52:N54)</f>
        <v>21.3083</v>
      </c>
      <c r="O33" s="41">
        <f>SUM(O52:O54)</f>
        <v>65.1933</v>
      </c>
      <c r="P33" s="41"/>
      <c r="Q33" s="41">
        <f>SUM(Q52:Q54)</f>
        <v>91.9923</v>
      </c>
      <c r="S33" s="41">
        <f aca="true" t="shared" si="8" ref="S33:Z33">SUM(S52:S54)</f>
        <v>0</v>
      </c>
      <c r="T33" s="41">
        <f t="shared" si="8"/>
        <v>0.0961</v>
      </c>
      <c r="U33" s="41">
        <f t="shared" si="8"/>
        <v>82.8992</v>
      </c>
      <c r="V33" s="41">
        <f t="shared" si="8"/>
        <v>0.9548000000000001</v>
      </c>
      <c r="W33" s="41">
        <f t="shared" si="8"/>
        <v>1.1089</v>
      </c>
      <c r="X33" s="41">
        <f t="shared" si="8"/>
        <v>0</v>
      </c>
      <c r="Y33" s="41">
        <f t="shared" si="8"/>
        <v>0.9325999999999999</v>
      </c>
      <c r="Z33" s="41">
        <f t="shared" si="8"/>
        <v>0.49829999999999997</v>
      </c>
    </row>
    <row r="34" spans="2:26" ht="12">
      <c r="B34" s="4" t="s">
        <v>65</v>
      </c>
      <c r="C34" s="41">
        <f>SUM(C55:C57)</f>
        <v>17.0509</v>
      </c>
      <c r="D34" s="41">
        <f>SUM(D55:D57)</f>
        <v>5.9831</v>
      </c>
      <c r="E34" s="41"/>
      <c r="F34" s="41">
        <f>SUM(F55:F57)</f>
        <v>21.6627</v>
      </c>
      <c r="G34" s="41">
        <f>SUM(G55:G57)</f>
        <v>55.9961</v>
      </c>
      <c r="H34" s="51"/>
      <c r="I34" s="41">
        <f>SUM(I55:I57)</f>
        <v>7.9342</v>
      </c>
      <c r="J34" s="41"/>
      <c r="K34" s="41">
        <f>SUM(K55:K57)</f>
        <v>38.7136</v>
      </c>
      <c r="L34" s="41">
        <f>SUM(L55:L57)</f>
        <v>61.979200000000006</v>
      </c>
      <c r="M34" s="41"/>
      <c r="N34" s="41">
        <f>SUM(N55:N57)</f>
        <v>23.034</v>
      </c>
      <c r="O34" s="41">
        <f>SUM(O55:O57)</f>
        <v>77.65880000000001</v>
      </c>
      <c r="P34" s="41"/>
      <c r="Q34" s="41">
        <f>SUM(Q55:Q57)</f>
        <v>108.62700000000001</v>
      </c>
      <c r="S34" s="41">
        <f aca="true" t="shared" si="9" ref="S34:Z34">SUM(S55:S57)</f>
        <v>0</v>
      </c>
      <c r="T34" s="41">
        <f t="shared" si="9"/>
        <v>0.1494</v>
      </c>
      <c r="U34" s="41">
        <f t="shared" si="9"/>
        <v>96.66320000000002</v>
      </c>
      <c r="V34" s="41">
        <f t="shared" si="9"/>
        <v>0.6063</v>
      </c>
      <c r="W34" s="41">
        <f t="shared" si="9"/>
        <v>1.9680999999999997</v>
      </c>
      <c r="X34" s="41">
        <f t="shared" si="9"/>
        <v>0</v>
      </c>
      <c r="Y34" s="41">
        <f t="shared" si="9"/>
        <v>1.1097</v>
      </c>
      <c r="Z34" s="41">
        <f t="shared" si="9"/>
        <v>0.18369999999999997</v>
      </c>
    </row>
    <row r="35" spans="2:26" ht="12">
      <c r="B35" s="4" t="s">
        <v>66</v>
      </c>
      <c r="C35" s="41">
        <f>SUM(C58:C60)</f>
        <v>14.477699999999999</v>
      </c>
      <c r="D35" s="41">
        <f>SUM(D58:D60)</f>
        <v>8.301</v>
      </c>
      <c r="E35" s="41"/>
      <c r="F35" s="41">
        <f>SUM(F58:F60)</f>
        <v>19.6679</v>
      </c>
      <c r="G35" s="41">
        <f>SUM(G58:G60)</f>
        <v>42.398999999999994</v>
      </c>
      <c r="H35" s="51"/>
      <c r="I35" s="41">
        <f>SUM(I58:I60)</f>
        <v>6.6803</v>
      </c>
      <c r="J35" s="41"/>
      <c r="K35" s="41">
        <f>SUM(K58:K60)</f>
        <v>34.1456</v>
      </c>
      <c r="L35" s="41">
        <f>SUM(L58:L60)</f>
        <v>50.69999999999999</v>
      </c>
      <c r="M35" s="41"/>
      <c r="N35" s="41">
        <f>SUM(N58:N60)</f>
        <v>22.7787</v>
      </c>
      <c r="O35" s="41">
        <f>SUM(O58:O60)</f>
        <v>62.0669</v>
      </c>
      <c r="P35" s="41"/>
      <c r="Q35" s="41">
        <f>SUM(Q58:Q60)</f>
        <v>91.52590000000001</v>
      </c>
      <c r="S35" s="41">
        <f aca="true" t="shared" si="10" ref="S35:Z35">SUM(S58:S60)</f>
        <v>0</v>
      </c>
      <c r="T35" s="41">
        <f t="shared" si="10"/>
        <v>0</v>
      </c>
      <c r="U35" s="41">
        <f t="shared" si="10"/>
        <v>80.909</v>
      </c>
      <c r="V35" s="41">
        <f t="shared" si="10"/>
        <v>1.3418</v>
      </c>
      <c r="W35" s="41">
        <f t="shared" si="10"/>
        <v>1.2863</v>
      </c>
      <c r="X35" s="41">
        <f t="shared" si="10"/>
        <v>0</v>
      </c>
      <c r="Y35" s="41">
        <f t="shared" si="10"/>
        <v>1.1540000000000001</v>
      </c>
      <c r="Z35" s="41">
        <f t="shared" si="10"/>
        <v>0.15460000000000002</v>
      </c>
    </row>
    <row r="36" spans="2:26" ht="12">
      <c r="B36" s="4" t="s">
        <v>67</v>
      </c>
      <c r="C36" s="60">
        <f>SUM(C61:C63)</f>
        <v>21.9583</v>
      </c>
      <c r="D36" s="60">
        <f>SUM(D61:D63)</f>
        <v>9.172699999999999</v>
      </c>
      <c r="E36" s="51"/>
      <c r="F36" s="60">
        <f>SUM(F61:F63)</f>
        <v>26.408300000000004</v>
      </c>
      <c r="G36" s="60">
        <f>SUM(G61:G63)</f>
        <v>80.343</v>
      </c>
      <c r="H36" s="51"/>
      <c r="I36" s="60">
        <f>SUM(I61:I63)</f>
        <v>8.787299999999998</v>
      </c>
      <c r="J36" s="41"/>
      <c r="K36" s="60">
        <f>SUM(K61:K63)</f>
        <v>48.36659999999999</v>
      </c>
      <c r="L36" s="60">
        <f>SUM(L61:L63)</f>
        <v>89.51570000000001</v>
      </c>
      <c r="M36" s="41"/>
      <c r="N36" s="60">
        <f>SUM(N61:N63)</f>
        <v>31.131</v>
      </c>
      <c r="O36" s="60">
        <f>SUM(O61:O63)</f>
        <v>106.7513</v>
      </c>
      <c r="P36" s="41"/>
      <c r="Q36" s="60">
        <f>SUM(Q61:Q63)</f>
        <v>146.6696</v>
      </c>
      <c r="S36" s="60">
        <f aca="true" t="shared" si="11" ref="S36:Z36">SUM(S61:S63)</f>
        <v>0</v>
      </c>
      <c r="T36" s="60">
        <f t="shared" si="11"/>
        <v>0.0135</v>
      </c>
      <c r="U36" s="60">
        <f t="shared" si="11"/>
        <v>131.1106</v>
      </c>
      <c r="V36" s="60">
        <f t="shared" si="11"/>
        <v>0.43110000000000004</v>
      </c>
      <c r="W36" s="60">
        <f t="shared" si="11"/>
        <v>3.422</v>
      </c>
      <c r="X36" s="60">
        <f t="shared" si="11"/>
        <v>0.3214</v>
      </c>
      <c r="Y36" s="60">
        <f t="shared" si="11"/>
        <v>1.9950999999999999</v>
      </c>
      <c r="Z36" s="60">
        <f t="shared" si="11"/>
        <v>0.6245</v>
      </c>
    </row>
    <row r="37" spans="3:17" ht="12">
      <c r="C37" s="41"/>
      <c r="D37" s="41"/>
      <c r="E37" s="41"/>
      <c r="G37" s="41"/>
      <c r="H37" s="41"/>
      <c r="I37" s="41"/>
      <c r="J37" s="41"/>
      <c r="K37" s="41"/>
      <c r="L37" s="41"/>
      <c r="M37" s="41"/>
      <c r="N37" s="41"/>
      <c r="O37" s="41"/>
      <c r="P37" s="41"/>
      <c r="Q37" s="41"/>
    </row>
    <row r="38" spans="2:25" ht="12.75">
      <c r="B38" s="6"/>
      <c r="C38" s="52"/>
      <c r="D38" s="43"/>
      <c r="E38" s="53"/>
      <c r="F38" s="54"/>
      <c r="G38" s="43"/>
      <c r="H38" s="53"/>
      <c r="I38" s="43"/>
      <c r="J38" s="43"/>
      <c r="K38" s="43"/>
      <c r="L38" s="43"/>
      <c r="M38" s="41"/>
      <c r="N38" s="43"/>
      <c r="O38" s="43"/>
      <c r="P38" s="41"/>
      <c r="Q38" s="41"/>
      <c r="R38" s="45"/>
      <c r="S38" s="45"/>
      <c r="T38" s="45"/>
      <c r="U38" s="40"/>
      <c r="V38" s="40"/>
      <c r="W38" s="45"/>
      <c r="X38" s="45"/>
      <c r="Y38" s="45"/>
    </row>
    <row r="39" spans="1:27" ht="12.75">
      <c r="A39" s="4">
        <v>2016</v>
      </c>
      <c r="B39" s="4" t="s">
        <v>0</v>
      </c>
      <c r="C39" s="45">
        <v>4.9318</v>
      </c>
      <c r="D39" s="45">
        <v>1.7010999999999998</v>
      </c>
      <c r="E39" s="45"/>
      <c r="F39" s="45">
        <v>6.523</v>
      </c>
      <c r="G39" s="45">
        <v>11.281</v>
      </c>
      <c r="H39" s="45"/>
      <c r="I39" s="45">
        <v>1.2877</v>
      </c>
      <c r="J39" s="43"/>
      <c r="K39" s="43">
        <f aca="true" t="shared" si="12" ref="K39:K50">SUM(C39,F39)</f>
        <v>11.454799999999999</v>
      </c>
      <c r="L39" s="43">
        <f aca="true" t="shared" si="13" ref="L39:L50">SUM(D39,G39)</f>
        <v>12.9821</v>
      </c>
      <c r="M39" s="41"/>
      <c r="N39" s="43">
        <f aca="true" t="shared" si="14" ref="N39:N50">SUM(C39:D39)</f>
        <v>6.632899999999999</v>
      </c>
      <c r="O39" s="43">
        <f aca="true" t="shared" si="15" ref="O39:O50">SUM(F39:G39)</f>
        <v>17.804000000000002</v>
      </c>
      <c r="P39" s="41"/>
      <c r="Q39" s="41">
        <f aca="true" t="shared" si="16" ref="Q39:Q50">SUM(C39:I39)</f>
        <v>25.724600000000002</v>
      </c>
      <c r="R39" s="45"/>
      <c r="S39" s="45"/>
      <c r="T39" s="45"/>
      <c r="U39" s="45">
        <v>23.866400000000002</v>
      </c>
      <c r="V39" s="45">
        <v>0.0318</v>
      </c>
      <c r="W39" s="45">
        <v>0.1124</v>
      </c>
      <c r="X39" s="45"/>
      <c r="Y39" s="45">
        <v>0.39339999999999997</v>
      </c>
      <c r="Z39" s="45">
        <v>0.0329</v>
      </c>
      <c r="AA39" s="5"/>
    </row>
    <row r="40" spans="2:27" ht="12.75">
      <c r="B40" s="4" t="s">
        <v>1</v>
      </c>
      <c r="C40" s="45">
        <v>6.1179</v>
      </c>
      <c r="D40" s="45">
        <v>3.0044</v>
      </c>
      <c r="E40" s="45"/>
      <c r="F40" s="45">
        <v>8.1895</v>
      </c>
      <c r="G40" s="45">
        <v>12.88</v>
      </c>
      <c r="H40" s="45"/>
      <c r="I40" s="45">
        <v>1.5050999999999999</v>
      </c>
      <c r="J40" s="43"/>
      <c r="K40" s="43">
        <f t="shared" si="12"/>
        <v>14.307400000000001</v>
      </c>
      <c r="L40" s="43">
        <f t="shared" si="13"/>
        <v>15.884400000000001</v>
      </c>
      <c r="M40" s="41"/>
      <c r="N40" s="43">
        <f t="shared" si="14"/>
        <v>9.1223</v>
      </c>
      <c r="O40" s="43">
        <f t="shared" si="15"/>
        <v>21.0695</v>
      </c>
      <c r="P40" s="41"/>
      <c r="Q40" s="41">
        <f t="shared" si="16"/>
        <v>31.6969</v>
      </c>
      <c r="R40" s="45"/>
      <c r="S40" s="45"/>
      <c r="T40" s="45"/>
      <c r="U40" s="45">
        <v>29.5214</v>
      </c>
      <c r="V40" s="45"/>
      <c r="W40" s="45">
        <v>0.4249</v>
      </c>
      <c r="X40" s="45"/>
      <c r="Y40" s="45">
        <v>0.2341</v>
      </c>
      <c r="Z40" s="45">
        <v>0.0115</v>
      </c>
      <c r="AA40" s="5"/>
    </row>
    <row r="41" spans="2:27" ht="12.75">
      <c r="B41" s="4" t="s">
        <v>2</v>
      </c>
      <c r="C41" s="45">
        <v>4.9459</v>
      </c>
      <c r="D41" s="45">
        <v>1.9719</v>
      </c>
      <c r="E41" s="45"/>
      <c r="F41" s="45">
        <v>14.7131</v>
      </c>
      <c r="G41" s="45">
        <v>19.2791</v>
      </c>
      <c r="H41" s="45"/>
      <c r="I41" s="45">
        <v>1.5875</v>
      </c>
      <c r="J41" s="43"/>
      <c r="K41" s="43">
        <f t="shared" si="12"/>
        <v>19.659</v>
      </c>
      <c r="L41" s="43">
        <f t="shared" si="13"/>
        <v>21.251</v>
      </c>
      <c r="M41" s="41"/>
      <c r="N41" s="43">
        <f t="shared" si="14"/>
        <v>6.9178</v>
      </c>
      <c r="O41" s="43">
        <f t="shared" si="15"/>
        <v>33.9922</v>
      </c>
      <c r="P41" s="41"/>
      <c r="Q41" s="41">
        <f t="shared" si="16"/>
        <v>42.497499999999995</v>
      </c>
      <c r="R41" s="45"/>
      <c r="S41" s="45"/>
      <c r="T41" s="45">
        <v>0.011300000000000001</v>
      </c>
      <c r="U41" s="45">
        <v>39.778800000000004</v>
      </c>
      <c r="V41" s="45"/>
      <c r="W41" s="45">
        <v>0.5649</v>
      </c>
      <c r="X41" s="45"/>
      <c r="Y41" s="45">
        <v>0.4943</v>
      </c>
      <c r="Z41" s="45">
        <v>0.052700000000000004</v>
      </c>
      <c r="AA41" s="5"/>
    </row>
    <row r="42" spans="2:27" ht="12.75">
      <c r="B42" s="4" t="s">
        <v>3</v>
      </c>
      <c r="C42" s="45">
        <v>5.4538</v>
      </c>
      <c r="D42" s="45">
        <v>2.2603</v>
      </c>
      <c r="E42" s="45"/>
      <c r="F42" s="45">
        <v>8.3309</v>
      </c>
      <c r="G42" s="45">
        <v>17.6623</v>
      </c>
      <c r="H42" s="45"/>
      <c r="I42" s="45">
        <v>1.6604</v>
      </c>
      <c r="J42" s="43"/>
      <c r="K42" s="43">
        <f t="shared" si="12"/>
        <v>13.7847</v>
      </c>
      <c r="L42" s="43">
        <f t="shared" si="13"/>
        <v>19.9226</v>
      </c>
      <c r="M42" s="41"/>
      <c r="N42" s="43">
        <f t="shared" si="14"/>
        <v>7.7141</v>
      </c>
      <c r="O42" s="43">
        <f t="shared" si="15"/>
        <v>25.993199999999998</v>
      </c>
      <c r="P42" s="41"/>
      <c r="Q42" s="41">
        <f t="shared" si="16"/>
        <v>35.367700000000006</v>
      </c>
      <c r="R42" s="45"/>
      <c r="S42" s="45"/>
      <c r="T42" s="45"/>
      <c r="U42" s="45">
        <v>32.1162</v>
      </c>
      <c r="V42" s="45">
        <v>0.133</v>
      </c>
      <c r="W42" s="45">
        <v>0.5562999999999999</v>
      </c>
      <c r="X42" s="45"/>
      <c r="Y42" s="45">
        <v>0.8619</v>
      </c>
      <c r="Z42" s="45">
        <v>0.0399</v>
      </c>
      <c r="AA42" s="5"/>
    </row>
    <row r="43" spans="2:27" ht="12.75">
      <c r="B43" s="4" t="s">
        <v>4</v>
      </c>
      <c r="C43" s="45">
        <v>5.088</v>
      </c>
      <c r="D43" s="45">
        <v>3.6606</v>
      </c>
      <c r="E43" s="45"/>
      <c r="F43" s="45">
        <v>8.606200000000001</v>
      </c>
      <c r="G43" s="45">
        <v>22.9213</v>
      </c>
      <c r="H43" s="45"/>
      <c r="I43" s="45">
        <v>2.0434</v>
      </c>
      <c r="J43" s="43"/>
      <c r="K43" s="43">
        <f t="shared" si="12"/>
        <v>13.694200000000002</v>
      </c>
      <c r="L43" s="43">
        <f t="shared" si="13"/>
        <v>26.581899999999997</v>
      </c>
      <c r="M43" s="41"/>
      <c r="N43" s="43">
        <f t="shared" si="14"/>
        <v>8.7486</v>
      </c>
      <c r="O43" s="43">
        <f t="shared" si="15"/>
        <v>31.5275</v>
      </c>
      <c r="P43" s="41"/>
      <c r="Q43" s="41">
        <f t="shared" si="16"/>
        <v>42.3195</v>
      </c>
      <c r="R43" s="45"/>
      <c r="S43" s="45"/>
      <c r="T43" s="45"/>
      <c r="U43" s="45">
        <v>37.815</v>
      </c>
      <c r="V43" s="45"/>
      <c r="W43" s="45">
        <v>0.9557</v>
      </c>
      <c r="X43" s="45"/>
      <c r="Y43" s="45">
        <v>1.352</v>
      </c>
      <c r="Z43" s="45">
        <v>0.15330000000000002</v>
      </c>
      <c r="AA43" s="5"/>
    </row>
    <row r="44" spans="2:27" ht="12.75">
      <c r="B44" s="4" t="s">
        <v>5</v>
      </c>
      <c r="C44" s="45">
        <v>11.2207</v>
      </c>
      <c r="D44" s="45">
        <v>2.0139</v>
      </c>
      <c r="E44" s="45"/>
      <c r="F44" s="45">
        <v>10.104899999999999</v>
      </c>
      <c r="G44" s="45">
        <v>22.2224</v>
      </c>
      <c r="H44" s="45"/>
      <c r="I44" s="45">
        <v>2.3998000000000004</v>
      </c>
      <c r="J44" s="43"/>
      <c r="K44" s="43">
        <f t="shared" si="12"/>
        <v>21.3256</v>
      </c>
      <c r="L44" s="43">
        <f t="shared" si="13"/>
        <v>24.2363</v>
      </c>
      <c r="M44" s="41"/>
      <c r="N44" s="43">
        <f t="shared" si="14"/>
        <v>13.2346</v>
      </c>
      <c r="O44" s="43">
        <f t="shared" si="15"/>
        <v>32.3273</v>
      </c>
      <c r="P44" s="41"/>
      <c r="Q44" s="41">
        <f t="shared" si="16"/>
        <v>47.9617</v>
      </c>
      <c r="R44" s="45"/>
      <c r="S44" s="45"/>
      <c r="T44" s="45"/>
      <c r="U44" s="45">
        <v>44.0242</v>
      </c>
      <c r="V44" s="45">
        <v>0.1406</v>
      </c>
      <c r="W44" s="45">
        <v>0.4596</v>
      </c>
      <c r="X44" s="45"/>
      <c r="Y44" s="45">
        <v>0.8092999999999999</v>
      </c>
      <c r="Z44" s="45">
        <v>0.1271</v>
      </c>
      <c r="AA44" s="5"/>
    </row>
    <row r="45" spans="2:26" ht="12.75">
      <c r="B45" s="4" t="s">
        <v>6</v>
      </c>
      <c r="C45" s="45">
        <v>4.242100000000001</v>
      </c>
      <c r="D45" s="45">
        <v>2.4919000000000002</v>
      </c>
      <c r="E45" s="45"/>
      <c r="F45" s="45">
        <v>6.1443</v>
      </c>
      <c r="G45" s="45">
        <v>14.3403</v>
      </c>
      <c r="H45" s="45"/>
      <c r="I45" s="45">
        <v>1.6125999999999998</v>
      </c>
      <c r="J45" s="43"/>
      <c r="K45" s="43">
        <f t="shared" si="12"/>
        <v>10.386400000000002</v>
      </c>
      <c r="L45" s="43">
        <f t="shared" si="13"/>
        <v>16.8322</v>
      </c>
      <c r="M45" s="41"/>
      <c r="N45" s="43">
        <f t="shared" si="14"/>
        <v>6.734000000000001</v>
      </c>
      <c r="O45" s="43">
        <f t="shared" si="15"/>
        <v>20.4846</v>
      </c>
      <c r="P45" s="41"/>
      <c r="Q45" s="41">
        <f t="shared" si="16"/>
        <v>28.831200000000003</v>
      </c>
      <c r="R45" s="45"/>
      <c r="S45" s="45"/>
      <c r="T45" s="45"/>
      <c r="U45" s="45">
        <v>25.8134</v>
      </c>
      <c r="V45" s="45"/>
      <c r="W45" s="45">
        <v>0.417</v>
      </c>
      <c r="X45" s="45"/>
      <c r="Y45" s="45">
        <v>0.6521</v>
      </c>
      <c r="Z45" s="45">
        <v>0.3361</v>
      </c>
    </row>
    <row r="46" spans="2:26" ht="12.75">
      <c r="B46" s="4" t="s">
        <v>7</v>
      </c>
      <c r="C46" s="45">
        <v>8.248299999999999</v>
      </c>
      <c r="D46" s="45">
        <v>2.993</v>
      </c>
      <c r="E46" s="45"/>
      <c r="F46" s="45">
        <v>12.7032</v>
      </c>
      <c r="G46" s="45">
        <v>20.2589</v>
      </c>
      <c r="H46" s="45"/>
      <c r="I46" s="45">
        <v>2.4819</v>
      </c>
      <c r="J46" s="43"/>
      <c r="K46" s="43">
        <f t="shared" si="12"/>
        <v>20.9515</v>
      </c>
      <c r="L46" s="43">
        <f t="shared" si="13"/>
        <v>23.2519</v>
      </c>
      <c r="M46" s="41"/>
      <c r="N46" s="43">
        <f t="shared" si="14"/>
        <v>11.241299999999999</v>
      </c>
      <c r="O46" s="43">
        <f t="shared" si="15"/>
        <v>32.9621</v>
      </c>
      <c r="P46" s="41"/>
      <c r="Q46" s="41">
        <f t="shared" si="16"/>
        <v>46.685300000000005</v>
      </c>
      <c r="R46" s="45"/>
      <c r="S46" s="45"/>
      <c r="T46" s="45"/>
      <c r="U46" s="45">
        <v>43.2329</v>
      </c>
      <c r="V46" s="45">
        <v>0.026699999999999998</v>
      </c>
      <c r="W46" s="45">
        <v>0.0349</v>
      </c>
      <c r="X46" s="45"/>
      <c r="Y46" s="45">
        <v>0.8159</v>
      </c>
      <c r="Z46" s="45">
        <v>0.093</v>
      </c>
    </row>
    <row r="47" spans="2:26" ht="12.75">
      <c r="B47" s="4" t="s">
        <v>8</v>
      </c>
      <c r="C47" s="45">
        <v>3.5953000000000004</v>
      </c>
      <c r="D47" s="45">
        <v>4.0296</v>
      </c>
      <c r="E47" s="45"/>
      <c r="F47" s="45">
        <v>6.3224</v>
      </c>
      <c r="G47" s="45">
        <v>23.0995</v>
      </c>
      <c r="H47" s="45"/>
      <c r="I47" s="45">
        <v>2.7969</v>
      </c>
      <c r="J47" s="43"/>
      <c r="K47" s="43">
        <f t="shared" si="12"/>
        <v>9.9177</v>
      </c>
      <c r="L47" s="43">
        <f t="shared" si="13"/>
        <v>27.1291</v>
      </c>
      <c r="M47" s="41"/>
      <c r="N47" s="43">
        <f t="shared" si="14"/>
        <v>7.6249</v>
      </c>
      <c r="O47" s="43">
        <f t="shared" si="15"/>
        <v>29.4219</v>
      </c>
      <c r="P47" s="41"/>
      <c r="Q47" s="41">
        <f t="shared" si="16"/>
        <v>39.8437</v>
      </c>
      <c r="R47" s="45"/>
      <c r="S47" s="45"/>
      <c r="T47" s="45"/>
      <c r="U47" s="45">
        <v>35.1435</v>
      </c>
      <c r="V47" s="45">
        <v>0.1</v>
      </c>
      <c r="W47" s="45">
        <v>0.515</v>
      </c>
      <c r="X47" s="45"/>
      <c r="Y47" s="45">
        <v>0.9244</v>
      </c>
      <c r="Z47" s="45">
        <v>0.3604</v>
      </c>
    </row>
    <row r="48" spans="2:26" ht="12.75">
      <c r="B48" s="4" t="s">
        <v>9</v>
      </c>
      <c r="C48" s="45">
        <v>6.6723</v>
      </c>
      <c r="D48" s="45">
        <v>2.7952</v>
      </c>
      <c r="E48" s="45"/>
      <c r="F48" s="45">
        <v>13.1897</v>
      </c>
      <c r="G48" s="45">
        <v>28.9314</v>
      </c>
      <c r="H48" s="45"/>
      <c r="I48" s="45">
        <v>2.0077000000000003</v>
      </c>
      <c r="J48" s="43"/>
      <c r="K48" s="43">
        <f t="shared" si="12"/>
        <v>19.862000000000002</v>
      </c>
      <c r="L48" s="43">
        <f t="shared" si="13"/>
        <v>31.7266</v>
      </c>
      <c r="M48" s="41"/>
      <c r="N48" s="43">
        <f t="shared" si="14"/>
        <v>9.4675</v>
      </c>
      <c r="O48" s="43">
        <f t="shared" si="15"/>
        <v>42.1211</v>
      </c>
      <c r="P48" s="41"/>
      <c r="Q48" s="41">
        <f t="shared" si="16"/>
        <v>53.5963</v>
      </c>
      <c r="R48" s="45"/>
      <c r="S48" s="45"/>
      <c r="T48" s="45"/>
      <c r="U48" s="45">
        <v>50.4762</v>
      </c>
      <c r="V48" s="45">
        <v>0.5303</v>
      </c>
      <c r="W48" s="45">
        <v>0.2142</v>
      </c>
      <c r="X48" s="45"/>
      <c r="Y48" s="45">
        <v>0.146</v>
      </c>
      <c r="Z48" s="45">
        <v>0.222</v>
      </c>
    </row>
    <row r="49" spans="2:26" ht="12.75">
      <c r="B49" s="4" t="s">
        <v>10</v>
      </c>
      <c r="C49" s="45">
        <v>5.5441</v>
      </c>
      <c r="D49" s="45">
        <v>1.7792999999999999</v>
      </c>
      <c r="E49" s="45"/>
      <c r="F49" s="45">
        <v>6.4415</v>
      </c>
      <c r="G49" s="45">
        <v>16.6485</v>
      </c>
      <c r="H49" s="45"/>
      <c r="I49" s="45">
        <v>1.4673</v>
      </c>
      <c r="J49" s="43"/>
      <c r="K49" s="43">
        <f t="shared" si="12"/>
        <v>11.9856</v>
      </c>
      <c r="L49" s="43">
        <f t="shared" si="13"/>
        <v>18.427799999999998</v>
      </c>
      <c r="M49" s="41"/>
      <c r="N49" s="43">
        <f t="shared" si="14"/>
        <v>7.3234</v>
      </c>
      <c r="O49" s="43">
        <f t="shared" si="15"/>
        <v>23.089999999999996</v>
      </c>
      <c r="P49" s="41"/>
      <c r="Q49" s="41">
        <f t="shared" si="16"/>
        <v>31.8807</v>
      </c>
      <c r="R49" s="45"/>
      <c r="S49" s="45"/>
      <c r="T49" s="45">
        <v>0.002</v>
      </c>
      <c r="U49" s="45">
        <v>29.3798</v>
      </c>
      <c r="V49" s="45">
        <v>0.475</v>
      </c>
      <c r="W49" s="45">
        <v>0.0348</v>
      </c>
      <c r="X49" s="45"/>
      <c r="Y49" s="45">
        <v>0.3972</v>
      </c>
      <c r="Z49" s="45">
        <v>0.12459999999999999</v>
      </c>
    </row>
    <row r="50" spans="2:26" ht="12.75">
      <c r="B50" s="4" t="s">
        <v>11</v>
      </c>
      <c r="C50" s="45">
        <v>3.2613000000000003</v>
      </c>
      <c r="D50" s="45">
        <v>0.6512</v>
      </c>
      <c r="E50" s="45"/>
      <c r="F50" s="45">
        <v>4.8836</v>
      </c>
      <c r="G50" s="45">
        <v>9.537799999999999</v>
      </c>
      <c r="H50" s="45"/>
      <c r="I50" s="45">
        <v>1.069</v>
      </c>
      <c r="J50" s="43"/>
      <c r="K50" s="43">
        <f t="shared" si="12"/>
        <v>8.1449</v>
      </c>
      <c r="L50" s="43">
        <f t="shared" si="13"/>
        <v>10.188999999999998</v>
      </c>
      <c r="M50" s="41"/>
      <c r="N50" s="43">
        <f t="shared" si="14"/>
        <v>3.9125000000000005</v>
      </c>
      <c r="O50" s="43">
        <f t="shared" si="15"/>
        <v>14.421399999999998</v>
      </c>
      <c r="P50" s="41"/>
      <c r="Q50" s="41">
        <f t="shared" si="16"/>
        <v>19.4029</v>
      </c>
      <c r="R50" s="45"/>
      <c r="S50" s="45"/>
      <c r="T50" s="45"/>
      <c r="U50" s="45">
        <v>17.4827</v>
      </c>
      <c r="V50" s="45">
        <v>0.3882</v>
      </c>
      <c r="W50" s="45">
        <v>0.2552</v>
      </c>
      <c r="X50" s="45">
        <v>0.01</v>
      </c>
      <c r="Y50" s="45">
        <v>0.1935</v>
      </c>
      <c r="Z50" s="45">
        <v>0.0044</v>
      </c>
    </row>
    <row r="51" spans="3:25" ht="12.75">
      <c r="C51" s="43"/>
      <c r="D51" s="43"/>
      <c r="E51" s="43"/>
      <c r="G51" s="43"/>
      <c r="H51" s="43"/>
      <c r="I51" s="43"/>
      <c r="J51" s="43"/>
      <c r="K51" s="43"/>
      <c r="L51" s="43"/>
      <c r="M51" s="43"/>
      <c r="N51" s="43"/>
      <c r="O51" s="43"/>
      <c r="P51" s="43"/>
      <c r="Q51" s="43"/>
      <c r="R51" s="45"/>
      <c r="S51" s="45"/>
      <c r="T51" s="45"/>
      <c r="U51" s="40"/>
      <c r="V51" s="40"/>
      <c r="W51" s="45"/>
      <c r="X51" s="45"/>
      <c r="Y51" s="45"/>
    </row>
    <row r="52" spans="1:28" ht="12.75">
      <c r="A52" s="4">
        <v>2017</v>
      </c>
      <c r="B52" s="4" t="s">
        <v>0</v>
      </c>
      <c r="C52" s="45">
        <v>5.0828999999999995</v>
      </c>
      <c r="D52" s="45">
        <v>2.0312</v>
      </c>
      <c r="E52" s="45"/>
      <c r="F52" s="45">
        <v>9.4263</v>
      </c>
      <c r="G52" s="45">
        <v>17.616799999999998</v>
      </c>
      <c r="H52" s="45"/>
      <c r="I52" s="45">
        <v>1.8474000000000002</v>
      </c>
      <c r="J52" s="45"/>
      <c r="K52" s="43">
        <f aca="true" t="shared" si="17" ref="K52:L54">SUM(C52,F52)</f>
        <v>14.5092</v>
      </c>
      <c r="L52" s="43">
        <f t="shared" si="17"/>
        <v>19.647999999999996</v>
      </c>
      <c r="M52" s="41"/>
      <c r="N52" s="43">
        <f aca="true" t="shared" si="18" ref="N52:N57">SUM(C52:D52)</f>
        <v>7.1141</v>
      </c>
      <c r="O52" s="43">
        <f aca="true" t="shared" si="19" ref="O52:O57">SUM(F52:G52)</f>
        <v>27.043099999999995</v>
      </c>
      <c r="P52" s="41"/>
      <c r="Q52" s="41">
        <f aca="true" t="shared" si="20" ref="Q52:Q57">SUM(C52:I52)</f>
        <v>36.004599999999996</v>
      </c>
      <c r="R52" s="45"/>
      <c r="S52" s="45"/>
      <c r="T52" s="45">
        <v>0.08170000000000001</v>
      </c>
      <c r="U52" s="45">
        <v>33.1611</v>
      </c>
      <c r="V52" s="45"/>
      <c r="W52" s="45">
        <v>0.2964</v>
      </c>
      <c r="X52" s="45"/>
      <c r="Y52" s="45">
        <v>0.37089999999999995</v>
      </c>
      <c r="Z52" s="45">
        <v>0.2471</v>
      </c>
      <c r="AA52" s="45"/>
      <c r="AB52" s="59"/>
    </row>
    <row r="53" spans="2:28" ht="12.75">
      <c r="B53" s="4" t="s">
        <v>1</v>
      </c>
      <c r="C53" s="45">
        <v>3.8512</v>
      </c>
      <c r="D53" s="45">
        <v>1.2367000000000001</v>
      </c>
      <c r="E53" s="45"/>
      <c r="F53" s="45">
        <v>5.4226</v>
      </c>
      <c r="G53" s="45">
        <v>11.1052</v>
      </c>
      <c r="H53" s="45"/>
      <c r="I53" s="45">
        <v>1.7562</v>
      </c>
      <c r="J53" s="45"/>
      <c r="K53" s="43">
        <f t="shared" si="17"/>
        <v>9.2738</v>
      </c>
      <c r="L53" s="43">
        <f t="shared" si="17"/>
        <v>12.3419</v>
      </c>
      <c r="M53" s="41"/>
      <c r="N53" s="43">
        <f t="shared" si="18"/>
        <v>5.0879</v>
      </c>
      <c r="O53" s="43">
        <f t="shared" si="19"/>
        <v>16.5278</v>
      </c>
      <c r="P53" s="41"/>
      <c r="Q53" s="41">
        <f t="shared" si="20"/>
        <v>23.3719</v>
      </c>
      <c r="R53" s="45"/>
      <c r="S53" s="45"/>
      <c r="T53" s="45"/>
      <c r="U53" s="45">
        <v>19.8446</v>
      </c>
      <c r="V53" s="45">
        <v>0.7155</v>
      </c>
      <c r="W53" s="45">
        <v>0.5298999999999999</v>
      </c>
      <c r="X53" s="45"/>
      <c r="Y53" s="45">
        <v>0.3578</v>
      </c>
      <c r="Z53" s="45">
        <v>0.1561</v>
      </c>
      <c r="AA53" s="45"/>
      <c r="AB53" s="59"/>
    </row>
    <row r="54" spans="2:28" ht="12.75">
      <c r="B54" s="4" t="s">
        <v>2</v>
      </c>
      <c r="C54" s="45">
        <v>6.4792</v>
      </c>
      <c r="D54" s="45">
        <v>2.6271</v>
      </c>
      <c r="E54" s="45"/>
      <c r="F54" s="45">
        <v>8.4212</v>
      </c>
      <c r="G54" s="45">
        <v>13.2012</v>
      </c>
      <c r="H54" s="45"/>
      <c r="I54" s="45">
        <v>1.8871</v>
      </c>
      <c r="J54" s="45"/>
      <c r="K54" s="43">
        <f t="shared" si="17"/>
        <v>14.900400000000001</v>
      </c>
      <c r="L54" s="43">
        <f t="shared" si="17"/>
        <v>15.8283</v>
      </c>
      <c r="M54" s="41"/>
      <c r="N54" s="43">
        <f t="shared" si="18"/>
        <v>9.1063</v>
      </c>
      <c r="O54" s="43">
        <f t="shared" si="19"/>
        <v>21.6224</v>
      </c>
      <c r="P54" s="41"/>
      <c r="Q54" s="41">
        <f t="shared" si="20"/>
        <v>32.6158</v>
      </c>
      <c r="R54" s="45"/>
      <c r="S54" s="45"/>
      <c r="T54" s="45">
        <v>0.0144</v>
      </c>
      <c r="U54" s="45">
        <v>29.8935</v>
      </c>
      <c r="V54" s="45">
        <v>0.2393</v>
      </c>
      <c r="W54" s="45">
        <v>0.2826</v>
      </c>
      <c r="X54" s="45"/>
      <c r="Y54" s="45">
        <v>0.2039</v>
      </c>
      <c r="Z54" s="45">
        <v>0.09509999999999999</v>
      </c>
      <c r="AA54" s="45"/>
      <c r="AB54" s="59"/>
    </row>
    <row r="55" spans="2:28" ht="12.75">
      <c r="B55" s="4" t="s">
        <v>3</v>
      </c>
      <c r="C55" s="45">
        <v>4.8793</v>
      </c>
      <c r="D55" s="45">
        <v>1.2484000000000002</v>
      </c>
      <c r="E55" s="45"/>
      <c r="F55" s="45">
        <v>6.987100000000001</v>
      </c>
      <c r="G55" s="45">
        <v>15.5855</v>
      </c>
      <c r="H55" s="45"/>
      <c r="I55" s="45">
        <v>1.7737</v>
      </c>
      <c r="J55" s="45"/>
      <c r="K55" s="43">
        <f aca="true" t="shared" si="21" ref="K55:L57">SUM(C55,F55)</f>
        <v>11.8664</v>
      </c>
      <c r="L55" s="43">
        <f t="shared" si="21"/>
        <v>16.8339</v>
      </c>
      <c r="M55" s="41"/>
      <c r="N55" s="43">
        <f t="shared" si="18"/>
        <v>6.1277</v>
      </c>
      <c r="O55" s="43">
        <f t="shared" si="19"/>
        <v>22.5726</v>
      </c>
      <c r="P55" s="41"/>
      <c r="Q55" s="41">
        <f t="shared" si="20"/>
        <v>30.474</v>
      </c>
      <c r="R55" s="45"/>
      <c r="S55" s="45"/>
      <c r="T55" s="45">
        <v>0.1494</v>
      </c>
      <c r="U55" s="45">
        <v>27.110400000000002</v>
      </c>
      <c r="V55" s="45">
        <v>0.3</v>
      </c>
      <c r="W55" s="45">
        <v>0.7363</v>
      </c>
      <c r="X55" s="45"/>
      <c r="Y55" s="45">
        <v>0.2915</v>
      </c>
      <c r="Z55" s="45">
        <v>0.11259999999999999</v>
      </c>
      <c r="AA55" s="45"/>
      <c r="AB55" s="59"/>
    </row>
    <row r="56" spans="2:28" ht="12.75">
      <c r="B56" s="4" t="s">
        <v>4</v>
      </c>
      <c r="C56" s="45">
        <v>4.5415</v>
      </c>
      <c r="D56" s="45">
        <v>1.7817</v>
      </c>
      <c r="E56" s="45"/>
      <c r="F56" s="45">
        <v>9.3576</v>
      </c>
      <c r="G56" s="45">
        <v>20.3259</v>
      </c>
      <c r="H56" s="45"/>
      <c r="I56" s="45">
        <v>2.5469</v>
      </c>
      <c r="J56" s="45"/>
      <c r="K56" s="43">
        <f t="shared" si="21"/>
        <v>13.8991</v>
      </c>
      <c r="L56" s="43">
        <f t="shared" si="21"/>
        <v>22.1076</v>
      </c>
      <c r="M56" s="41"/>
      <c r="N56" s="43">
        <f t="shared" si="18"/>
        <v>6.3232</v>
      </c>
      <c r="O56" s="43">
        <f t="shared" si="19"/>
        <v>29.683500000000002</v>
      </c>
      <c r="P56" s="41"/>
      <c r="Q56" s="41">
        <f t="shared" si="20"/>
        <v>38.5536</v>
      </c>
      <c r="R56" s="45"/>
      <c r="S56" s="45"/>
      <c r="T56" s="45"/>
      <c r="U56" s="45">
        <v>34.713</v>
      </c>
      <c r="V56" s="45">
        <v>0.035</v>
      </c>
      <c r="W56" s="45">
        <v>0.7062999999999999</v>
      </c>
      <c r="X56" s="45"/>
      <c r="Y56" s="45">
        <v>0.49389999999999995</v>
      </c>
      <c r="Z56" s="45">
        <v>0.046299999999999994</v>
      </c>
      <c r="AA56" s="45"/>
      <c r="AB56" s="59"/>
    </row>
    <row r="57" spans="2:28" ht="12.75">
      <c r="B57" s="4" t="s">
        <v>5</v>
      </c>
      <c r="C57" s="45">
        <v>7.6301000000000005</v>
      </c>
      <c r="D57" s="45">
        <v>2.953</v>
      </c>
      <c r="E57" s="45"/>
      <c r="F57" s="45">
        <v>5.318</v>
      </c>
      <c r="G57" s="45">
        <v>20.0847</v>
      </c>
      <c r="H57" s="45"/>
      <c r="I57" s="45">
        <v>3.6136</v>
      </c>
      <c r="J57" s="45"/>
      <c r="K57" s="43">
        <f t="shared" si="21"/>
        <v>12.9481</v>
      </c>
      <c r="L57" s="43">
        <f t="shared" si="21"/>
        <v>23.0377</v>
      </c>
      <c r="M57" s="41"/>
      <c r="N57" s="43">
        <f t="shared" si="18"/>
        <v>10.5831</v>
      </c>
      <c r="O57" s="43">
        <f t="shared" si="19"/>
        <v>25.402700000000003</v>
      </c>
      <c r="P57" s="41"/>
      <c r="Q57" s="41">
        <f t="shared" si="20"/>
        <v>39.599399999999996</v>
      </c>
      <c r="R57" s="45"/>
      <c r="S57" s="45"/>
      <c r="T57" s="45"/>
      <c r="U57" s="45">
        <v>34.839800000000004</v>
      </c>
      <c r="V57" s="45">
        <v>0.2713</v>
      </c>
      <c r="W57" s="45">
        <v>0.5255</v>
      </c>
      <c r="X57" s="45"/>
      <c r="Y57" s="45">
        <v>0.32430000000000003</v>
      </c>
      <c r="Z57" s="45">
        <v>0.0248</v>
      </c>
      <c r="AA57" s="45"/>
      <c r="AB57" s="59"/>
    </row>
    <row r="58" spans="2:28" ht="12.75">
      <c r="B58" s="4" t="s">
        <v>6</v>
      </c>
      <c r="C58" s="45">
        <v>2.8864</v>
      </c>
      <c r="D58" s="45">
        <v>3.5103</v>
      </c>
      <c r="E58" s="45"/>
      <c r="F58" s="45">
        <v>6.2615</v>
      </c>
      <c r="G58" s="45">
        <v>10.6504</v>
      </c>
      <c r="H58" s="45"/>
      <c r="I58" s="45">
        <v>1.5473</v>
      </c>
      <c r="J58" s="45"/>
      <c r="K58" s="43">
        <f aca="true" t="shared" si="22" ref="K58:L60">SUM(C58,F58)</f>
        <v>9.1479</v>
      </c>
      <c r="L58" s="43">
        <f t="shared" si="22"/>
        <v>14.160699999999999</v>
      </c>
      <c r="M58" s="41"/>
      <c r="N58" s="43">
        <f>SUM(C58:D58)</f>
        <v>6.3967</v>
      </c>
      <c r="O58" s="43">
        <f>SUM(F58:G58)</f>
        <v>16.9119</v>
      </c>
      <c r="P58" s="41"/>
      <c r="Q58" s="41">
        <f>SUM(C58:I58)</f>
        <v>24.8559</v>
      </c>
      <c r="R58" s="45"/>
      <c r="S58" s="45"/>
      <c r="T58" s="45"/>
      <c r="U58" s="45">
        <v>22.448</v>
      </c>
      <c r="V58" s="45"/>
      <c r="W58" s="45">
        <v>0.1658</v>
      </c>
      <c r="X58" s="45"/>
      <c r="Y58" s="45">
        <v>0.6067</v>
      </c>
      <c r="Z58" s="45">
        <v>0.0881</v>
      </c>
      <c r="AA58" s="45"/>
      <c r="AB58" s="59"/>
    </row>
    <row r="59" spans="2:28" ht="12.75">
      <c r="B59" s="4" t="s">
        <v>7</v>
      </c>
      <c r="C59" s="45">
        <v>6.4616999999999996</v>
      </c>
      <c r="D59" s="45">
        <v>2.8049</v>
      </c>
      <c r="E59" s="45"/>
      <c r="F59" s="45">
        <v>8.0367</v>
      </c>
      <c r="G59" s="45">
        <v>17.3176</v>
      </c>
      <c r="H59" s="45"/>
      <c r="I59" s="45">
        <v>2.606</v>
      </c>
      <c r="J59" s="45"/>
      <c r="K59" s="43">
        <f t="shared" si="22"/>
        <v>14.4984</v>
      </c>
      <c r="L59" s="43">
        <f t="shared" si="22"/>
        <v>20.1225</v>
      </c>
      <c r="M59" s="41"/>
      <c r="N59" s="43">
        <f>SUM(C59:D59)</f>
        <v>9.2666</v>
      </c>
      <c r="O59" s="43">
        <f>SUM(F59:G59)</f>
        <v>25.3543</v>
      </c>
      <c r="P59" s="41"/>
      <c r="Q59" s="41">
        <f>SUM(C59:I59)</f>
        <v>37.2269</v>
      </c>
      <c r="R59" s="45"/>
      <c r="S59" s="45"/>
      <c r="T59" s="45"/>
      <c r="U59" s="45">
        <v>33.3061</v>
      </c>
      <c r="V59" s="45">
        <v>0.4124</v>
      </c>
      <c r="W59" s="45">
        <v>0.8062</v>
      </c>
      <c r="X59" s="45"/>
      <c r="Y59" s="45">
        <v>0.0863</v>
      </c>
      <c r="Z59" s="45">
        <v>0.0099</v>
      </c>
      <c r="AA59" s="45"/>
      <c r="AB59" s="59"/>
    </row>
    <row r="60" spans="2:28" ht="12.75">
      <c r="B60" s="4" t="s">
        <v>8</v>
      </c>
      <c r="C60" s="45">
        <v>5.1296</v>
      </c>
      <c r="D60" s="45">
        <v>1.9858</v>
      </c>
      <c r="E60" s="45"/>
      <c r="F60" s="45">
        <v>5.3697</v>
      </c>
      <c r="G60" s="45">
        <v>14.431</v>
      </c>
      <c r="H60" s="45"/>
      <c r="I60" s="45">
        <v>2.527</v>
      </c>
      <c r="J60" s="45"/>
      <c r="K60" s="43">
        <f t="shared" si="22"/>
        <v>10.4993</v>
      </c>
      <c r="L60" s="43">
        <f t="shared" si="22"/>
        <v>16.4168</v>
      </c>
      <c r="M60" s="41"/>
      <c r="N60" s="43">
        <f>SUM(C60:D60)</f>
        <v>7.1154</v>
      </c>
      <c r="O60" s="43">
        <f>SUM(F60:G60)</f>
        <v>19.8007</v>
      </c>
      <c r="P60" s="41"/>
      <c r="Q60" s="41">
        <f>SUM(C60:I60)</f>
        <v>29.4431</v>
      </c>
      <c r="R60" s="45"/>
      <c r="S60" s="45"/>
      <c r="T60" s="45"/>
      <c r="U60" s="45">
        <v>25.1549</v>
      </c>
      <c r="V60" s="45">
        <v>0.9294</v>
      </c>
      <c r="W60" s="45">
        <v>0.3143</v>
      </c>
      <c r="X60" s="45"/>
      <c r="Y60" s="45">
        <v>0.461</v>
      </c>
      <c r="Z60" s="45">
        <v>0.056600000000000004</v>
      </c>
      <c r="AA60" s="45"/>
      <c r="AB60" s="59"/>
    </row>
    <row r="61" spans="2:28" ht="12.75">
      <c r="B61" s="4" t="s">
        <v>9</v>
      </c>
      <c r="C61" s="45">
        <v>9.2654</v>
      </c>
      <c r="D61" s="45">
        <v>4.9431</v>
      </c>
      <c r="E61" s="45"/>
      <c r="F61" s="45">
        <v>8.1346</v>
      </c>
      <c r="G61" s="45">
        <v>14.731</v>
      </c>
      <c r="H61" s="45"/>
      <c r="I61" s="45">
        <v>1.8073</v>
      </c>
      <c r="J61" s="45"/>
      <c r="K61" s="43">
        <f>SUM(C61,F61)</f>
        <v>17.4</v>
      </c>
      <c r="L61" s="43">
        <f>SUM(D61,G61)</f>
        <v>19.6741</v>
      </c>
      <c r="M61" s="41"/>
      <c r="N61" s="43">
        <f>SUM(C61:D61)</f>
        <v>14.2085</v>
      </c>
      <c r="O61" s="43">
        <f>SUM(F61:G61)</f>
        <v>22.8656</v>
      </c>
      <c r="P61" s="41"/>
      <c r="Q61" s="41">
        <f>SUM(C61:I61)</f>
        <v>38.8814</v>
      </c>
      <c r="R61" s="45"/>
      <c r="S61" s="45"/>
      <c r="T61" s="45">
        <v>0.0135</v>
      </c>
      <c r="U61" s="45">
        <v>36.379</v>
      </c>
      <c r="V61" s="45">
        <v>0.0891</v>
      </c>
      <c r="W61" s="45">
        <v>0.0932</v>
      </c>
      <c r="X61" s="45"/>
      <c r="Y61" s="45">
        <v>0.4965</v>
      </c>
      <c r="Z61" s="45">
        <v>0.0028</v>
      </c>
      <c r="AA61" s="45"/>
      <c r="AB61" s="59"/>
    </row>
    <row r="62" spans="2:27" ht="12.75">
      <c r="B62" s="4" t="s">
        <v>10</v>
      </c>
      <c r="C62" s="45">
        <v>8.566799999999999</v>
      </c>
      <c r="D62" s="45">
        <v>1.51</v>
      </c>
      <c r="E62" s="45"/>
      <c r="F62" s="45">
        <v>8.4316</v>
      </c>
      <c r="G62" s="45">
        <v>22.7785</v>
      </c>
      <c r="H62" s="45"/>
      <c r="I62" s="45">
        <v>2.4071</v>
      </c>
      <c r="J62" s="45"/>
      <c r="K62" s="43">
        <f>SUM(C62,F62)</f>
        <v>16.998399999999997</v>
      </c>
      <c r="L62" s="43">
        <f>SUM(D62,G62)</f>
        <v>24.288500000000003</v>
      </c>
      <c r="M62" s="41"/>
      <c r="N62" s="43">
        <f>SUM(C62:D62)</f>
        <v>10.076799999999999</v>
      </c>
      <c r="O62" s="43">
        <f>SUM(F62:G62)</f>
        <v>31.2101</v>
      </c>
      <c r="P62" s="41"/>
      <c r="Q62" s="41">
        <f>SUM(C62:I62)</f>
        <v>43.694</v>
      </c>
      <c r="R62" s="45"/>
      <c r="S62" s="45"/>
      <c r="T62" s="45"/>
      <c r="U62" s="45">
        <v>39.2022</v>
      </c>
      <c r="V62" s="45">
        <v>0.0504</v>
      </c>
      <c r="W62" s="45">
        <v>1.3389000000000002</v>
      </c>
      <c r="X62" s="45">
        <v>0.0528</v>
      </c>
      <c r="Y62" s="45">
        <v>0.09</v>
      </c>
      <c r="Z62" s="45">
        <v>0.5495</v>
      </c>
      <c r="AA62" s="45"/>
    </row>
    <row r="63" spans="2:27" ht="12.75">
      <c r="B63" s="4" t="s">
        <v>11</v>
      </c>
      <c r="C63" s="45">
        <v>4.1261</v>
      </c>
      <c r="D63" s="45">
        <v>2.7196</v>
      </c>
      <c r="E63" s="45"/>
      <c r="F63" s="45">
        <v>9.8421</v>
      </c>
      <c r="G63" s="45">
        <v>42.8335</v>
      </c>
      <c r="H63" s="45"/>
      <c r="I63" s="45">
        <v>4.5729</v>
      </c>
      <c r="J63" s="45"/>
      <c r="K63" s="43">
        <f>SUM(C63,F63)</f>
        <v>13.9682</v>
      </c>
      <c r="L63" s="43">
        <f>SUM(D63,G63)</f>
        <v>45.5531</v>
      </c>
      <c r="M63" s="41"/>
      <c r="N63" s="43">
        <f>SUM(C63:D63)</f>
        <v>6.8457</v>
      </c>
      <c r="O63" s="43">
        <f>SUM(F63:G63)</f>
        <v>52.6756</v>
      </c>
      <c r="P63" s="41"/>
      <c r="Q63" s="41">
        <f>SUM(C63:I63)</f>
        <v>64.0942</v>
      </c>
      <c r="R63" s="45"/>
      <c r="S63" s="45"/>
      <c r="T63" s="45"/>
      <c r="U63" s="45">
        <v>55.5294</v>
      </c>
      <c r="V63" s="45">
        <v>0.2916</v>
      </c>
      <c r="W63" s="45">
        <v>1.9899</v>
      </c>
      <c r="X63" s="45">
        <v>0.2686</v>
      </c>
      <c r="Y63" s="45">
        <v>1.4085999999999999</v>
      </c>
      <c r="Z63" s="45">
        <v>0.0722</v>
      </c>
      <c r="AA63" s="45"/>
    </row>
    <row r="64" spans="18:23" ht="12.75">
      <c r="R64" s="45"/>
      <c r="S64" s="45"/>
      <c r="T64" s="45"/>
      <c r="U64" s="40"/>
      <c r="V64" s="45"/>
      <c r="W64" s="45"/>
    </row>
    <row r="65" spans="1:26" ht="12">
      <c r="A65" s="7" t="s">
        <v>75</v>
      </c>
      <c r="B65" s="7"/>
      <c r="C65" s="41">
        <f>SUM(C39:C50)</f>
        <v>69.32150000000001</v>
      </c>
      <c r="D65" s="41">
        <f>SUM(D39:D50)</f>
        <v>29.3524</v>
      </c>
      <c r="E65" s="41">
        <f>SUM(E39:E44)</f>
        <v>0</v>
      </c>
      <c r="F65" s="41">
        <f>SUM(F39:F50)</f>
        <v>106.15230000000001</v>
      </c>
      <c r="G65" s="41">
        <f>SUM(G39:G50)</f>
        <v>219.0625</v>
      </c>
      <c r="H65" s="41">
        <f>SUM(H39:H44)</f>
        <v>0</v>
      </c>
      <c r="I65" s="41">
        <f>SUM(I39:I50)</f>
        <v>21.9193</v>
      </c>
      <c r="J65" s="41"/>
      <c r="K65" s="41">
        <f>SUM(K39:K50)</f>
        <v>175.47380000000004</v>
      </c>
      <c r="L65" s="41">
        <f>SUM(L39:L50)</f>
        <v>248.4149</v>
      </c>
      <c r="M65" s="41"/>
      <c r="N65" s="41">
        <f>SUM(N39:N50)</f>
        <v>98.6739</v>
      </c>
      <c r="O65" s="41">
        <f>SUM(O39:O50)</f>
        <v>325.21479999999997</v>
      </c>
      <c r="P65" s="41"/>
      <c r="Q65" s="41">
        <f>SUM(Q39:Q50)</f>
        <v>445.808</v>
      </c>
      <c r="R65" s="41"/>
      <c r="S65" s="41">
        <f aca="true" t="shared" si="23" ref="S65:Z65">SUM(S39:S50)</f>
        <v>0</v>
      </c>
      <c r="T65" s="41">
        <f t="shared" si="23"/>
        <v>0.013300000000000001</v>
      </c>
      <c r="U65" s="41">
        <f t="shared" si="23"/>
        <v>408.6505000000001</v>
      </c>
      <c r="V65" s="41">
        <f t="shared" si="23"/>
        <v>1.8256000000000001</v>
      </c>
      <c r="W65" s="41">
        <f t="shared" si="23"/>
        <v>4.544899999999999</v>
      </c>
      <c r="X65" s="41">
        <f t="shared" si="23"/>
        <v>0.01</v>
      </c>
      <c r="Y65" s="41">
        <f t="shared" si="23"/>
        <v>7.2741</v>
      </c>
      <c r="Z65" s="41">
        <f t="shared" si="23"/>
        <v>1.5579</v>
      </c>
    </row>
    <row r="66" spans="1:26" ht="12">
      <c r="A66" s="7" t="s">
        <v>76</v>
      </c>
      <c r="B66" s="7"/>
      <c r="C66" s="41">
        <f>SUM(C52:C63)</f>
        <v>68.9002</v>
      </c>
      <c r="D66" s="41">
        <f aca="true" t="shared" si="24" ref="D66:Z66">SUM(D52:D63)</f>
        <v>29.351800000000004</v>
      </c>
      <c r="E66" s="41">
        <f t="shared" si="24"/>
        <v>0</v>
      </c>
      <c r="F66" s="41">
        <f t="shared" si="24"/>
        <v>91.009</v>
      </c>
      <c r="G66" s="41">
        <f t="shared" si="24"/>
        <v>220.66129999999998</v>
      </c>
      <c r="H66" s="41">
        <f t="shared" si="24"/>
        <v>0</v>
      </c>
      <c r="I66" s="41">
        <f t="shared" si="24"/>
        <v>28.892500000000002</v>
      </c>
      <c r="J66" s="41"/>
      <c r="K66" s="41">
        <f t="shared" si="24"/>
        <v>159.90920000000003</v>
      </c>
      <c r="L66" s="41">
        <f t="shared" si="24"/>
        <v>250.0131</v>
      </c>
      <c r="M66" s="41">
        <f t="shared" si="24"/>
        <v>0</v>
      </c>
      <c r="N66" s="41">
        <f t="shared" si="24"/>
        <v>98.25199999999998</v>
      </c>
      <c r="O66" s="41">
        <f t="shared" si="24"/>
        <v>311.6703</v>
      </c>
      <c r="P66" s="41"/>
      <c r="Q66" s="41">
        <f t="shared" si="24"/>
        <v>438.8148</v>
      </c>
      <c r="R66" s="41"/>
      <c r="S66" s="41">
        <f t="shared" si="24"/>
        <v>0</v>
      </c>
      <c r="T66" s="41">
        <f>SUM(T52:T63)</f>
        <v>0.259</v>
      </c>
      <c r="U66" s="41">
        <f t="shared" si="24"/>
        <v>391.58200000000005</v>
      </c>
      <c r="V66" s="41">
        <f t="shared" si="24"/>
        <v>3.3339999999999996</v>
      </c>
      <c r="W66" s="41">
        <f t="shared" si="24"/>
        <v>7.785300000000001</v>
      </c>
      <c r="X66" s="41">
        <f t="shared" si="24"/>
        <v>0.3214</v>
      </c>
      <c r="Y66" s="41">
        <f t="shared" si="24"/>
        <v>5.1914</v>
      </c>
      <c r="Z66" s="41">
        <f t="shared" si="24"/>
        <v>1.4611</v>
      </c>
    </row>
    <row r="67" spans="1:26" ht="12">
      <c r="A67" s="7" t="s">
        <v>12</v>
      </c>
      <c r="B67" s="7"/>
      <c r="C67" s="48">
        <f>C66/C65-1</f>
        <v>-0.006077479569830624</v>
      </c>
      <c r="D67" s="48">
        <f>D66/D65-1</f>
        <v>-2.044125863631674E-05</v>
      </c>
      <c r="E67" s="48"/>
      <c r="F67" s="48">
        <f>F66/F65-1</f>
        <v>-0.14265635318311531</v>
      </c>
      <c r="G67" s="48">
        <f>G66/G65-1</f>
        <v>0.007298373751783105</v>
      </c>
      <c r="H67" s="48" t="e">
        <v>#VALUE!</v>
      </c>
      <c r="I67" s="48">
        <f>I66/I65-1</f>
        <v>0.3181305972362256</v>
      </c>
      <c r="J67" s="48" t="s">
        <v>16</v>
      </c>
      <c r="K67" s="48">
        <f>K66/K65-1</f>
        <v>-0.08870042137344725</v>
      </c>
      <c r="L67" s="48">
        <f>L66/L65-1</f>
        <v>0.006433591543824502</v>
      </c>
      <c r="M67" s="48" t="e">
        <v>#VALUE!</v>
      </c>
      <c r="N67" s="48">
        <f>N66/N65-1</f>
        <v>-0.004275700058475662</v>
      </c>
      <c r="O67" s="48">
        <f>O66/O65-1</f>
        <v>-0.041647858584541564</v>
      </c>
      <c r="P67" s="48" t="e">
        <v>#VALUE!</v>
      </c>
      <c r="Q67" s="48">
        <f>Q66/Q65-1</f>
        <v>-0.015686573592219033</v>
      </c>
      <c r="S67" s="48" t="s">
        <v>68</v>
      </c>
      <c r="T67" s="48">
        <f aca="true" t="shared" si="25" ref="T67:Z67">T66/T65-1</f>
        <v>18.473684210526315</v>
      </c>
      <c r="U67" s="48">
        <f t="shared" si="25"/>
        <v>-0.041767965535341345</v>
      </c>
      <c r="V67" s="48">
        <f t="shared" si="25"/>
        <v>0.826248904469763</v>
      </c>
      <c r="W67" s="48">
        <f t="shared" si="25"/>
        <v>0.7129749829479202</v>
      </c>
      <c r="X67" s="48">
        <f t="shared" si="25"/>
        <v>31.14</v>
      </c>
      <c r="Y67" s="48">
        <f t="shared" si="25"/>
        <v>-0.28631720762706037</v>
      </c>
      <c r="Z67" s="48">
        <f t="shared" si="25"/>
        <v>-0.062134925219847204</v>
      </c>
    </row>
  </sheetData>
  <sheetProtection/>
  <mergeCells count="5">
    <mergeCell ref="C4:D4"/>
    <mergeCell ref="F4:G4"/>
    <mergeCell ref="K4:L4"/>
    <mergeCell ref="N4:O4"/>
    <mergeCell ref="S4:Z4"/>
  </mergeCells>
  <printOptions/>
  <pageMargins left="0.75" right="0.75" top="1.5" bottom="1" header="0.5" footer="0.5"/>
  <pageSetup horizontalDpi="600" verticalDpi="600" orientation="portrait" scale="94" r:id="rId2"/>
  <drawing r:id="rId1"/>
</worksheet>
</file>

<file path=xl/worksheets/sheet3.xml><?xml version="1.0" encoding="utf-8"?>
<worksheet xmlns="http://schemas.openxmlformats.org/spreadsheetml/2006/main" xmlns:r="http://schemas.openxmlformats.org/officeDocument/2006/relationships">
  <dimension ref="A1:K67"/>
  <sheetViews>
    <sheetView zoomScaleSheetLayoutView="100" workbookViewId="0" topLeftCell="A1">
      <pane ySplit="5" topLeftCell="A49" activePane="bottomLeft" state="frozen"/>
      <selection pane="topLeft" activeCell="A1" sqref="A1"/>
      <selection pane="bottomLeft" activeCell="K67" sqref="K67"/>
    </sheetView>
  </sheetViews>
  <sheetFormatPr defaultColWidth="9.140625" defaultRowHeight="12.75"/>
  <cols>
    <col min="1" max="1" width="9.140625" style="2" customWidth="1"/>
    <col min="2" max="2" width="4.421875" style="2" bestFit="1" customWidth="1"/>
    <col min="3" max="5" width="15.7109375" style="2" customWidth="1"/>
    <col min="6" max="6" width="9.140625" style="2" customWidth="1"/>
    <col min="7" max="9" width="15.7109375" style="2" customWidth="1"/>
    <col min="10" max="10" width="9.140625" style="2" customWidth="1"/>
    <col min="11" max="11" width="15.7109375" style="2" customWidth="1"/>
    <col min="12" max="16384" width="9.140625" style="2" customWidth="1"/>
  </cols>
  <sheetData>
    <row r="1" spans="1:2" ht="30" customHeight="1">
      <c r="A1" s="1" t="s">
        <v>61</v>
      </c>
      <c r="B1" s="1"/>
    </row>
    <row r="2" spans="1:2" ht="30" customHeight="1">
      <c r="A2" s="1" t="s">
        <v>17</v>
      </c>
      <c r="B2" s="1"/>
    </row>
    <row r="3" ht="30" customHeight="1"/>
    <row r="4" spans="1:11" ht="38.25">
      <c r="A4" s="1"/>
      <c r="B4" s="1"/>
      <c r="C4" s="68" t="s">
        <v>71</v>
      </c>
      <c r="D4" s="68"/>
      <c r="E4" s="68"/>
      <c r="G4" s="68" t="s">
        <v>72</v>
      </c>
      <c r="H4" s="68"/>
      <c r="I4" s="68"/>
      <c r="K4" s="36" t="s">
        <v>73</v>
      </c>
    </row>
    <row r="5" spans="3:11" ht="12">
      <c r="C5" s="37" t="s">
        <v>14</v>
      </c>
      <c r="D5" s="37" t="s">
        <v>15</v>
      </c>
      <c r="E5" s="37" t="s">
        <v>13</v>
      </c>
      <c r="F5" s="38"/>
      <c r="G5" s="39" t="s">
        <v>20</v>
      </c>
      <c r="H5" s="39" t="s">
        <v>21</v>
      </c>
      <c r="I5" s="39" t="s">
        <v>13</v>
      </c>
      <c r="J5" s="38"/>
      <c r="K5" s="40" t="s">
        <v>48</v>
      </c>
    </row>
    <row r="6" spans="1:11" ht="12">
      <c r="A6" s="2">
        <v>1996</v>
      </c>
      <c r="C6" s="40">
        <v>121.68</v>
      </c>
      <c r="D6" s="40">
        <v>61.1743</v>
      </c>
      <c r="E6" s="40">
        <f aca="true" t="shared" si="0" ref="E6:E25">SUM(C6,D6)</f>
        <v>182.85430000000002</v>
      </c>
      <c r="F6" s="38"/>
      <c r="G6" s="41">
        <v>154.4699</v>
      </c>
      <c r="H6" s="41">
        <v>28.384400000000003</v>
      </c>
      <c r="I6" s="40">
        <f aca="true" t="shared" si="1" ref="I6:I25">SUM(G6,H6)</f>
        <v>182.8543</v>
      </c>
      <c r="J6" s="38"/>
      <c r="K6" s="40">
        <v>19.9</v>
      </c>
    </row>
    <row r="7" spans="1:11" ht="12">
      <c r="A7" s="2">
        <v>1997</v>
      </c>
      <c r="C7" s="40">
        <v>135.67829999999998</v>
      </c>
      <c r="D7" s="40">
        <v>82.9371</v>
      </c>
      <c r="E7" s="40">
        <f t="shared" si="0"/>
        <v>218.61539999999997</v>
      </c>
      <c r="F7" s="38"/>
      <c r="G7" s="41">
        <v>179.9536</v>
      </c>
      <c r="H7" s="41">
        <v>38.6618</v>
      </c>
      <c r="I7" s="40">
        <f t="shared" si="1"/>
        <v>218.6154</v>
      </c>
      <c r="J7" s="38"/>
      <c r="K7" s="40">
        <v>19.4</v>
      </c>
    </row>
    <row r="8" spans="1:11" ht="12">
      <c r="A8" s="2">
        <v>1998</v>
      </c>
      <c r="C8" s="40">
        <v>158.0917</v>
      </c>
      <c r="D8" s="40">
        <v>125.98519999999999</v>
      </c>
      <c r="E8" s="40">
        <f t="shared" si="0"/>
        <v>284.0769</v>
      </c>
      <c r="F8" s="38"/>
      <c r="G8" s="41">
        <v>241.3701</v>
      </c>
      <c r="H8" s="41">
        <v>42.7066</v>
      </c>
      <c r="I8" s="40">
        <f t="shared" si="1"/>
        <v>284.0767</v>
      </c>
      <c r="J8" s="38"/>
      <c r="K8" s="40">
        <v>19.8</v>
      </c>
    </row>
    <row r="9" spans="1:11" ht="12">
      <c r="A9" s="2">
        <v>1999</v>
      </c>
      <c r="C9" s="40">
        <v>154.2741</v>
      </c>
      <c r="D9" s="40">
        <v>70.09519999999999</v>
      </c>
      <c r="E9" s="40">
        <f t="shared" si="0"/>
        <v>224.3693</v>
      </c>
      <c r="F9" s="38"/>
      <c r="G9" s="41">
        <v>192.8865</v>
      </c>
      <c r="H9" s="41">
        <v>31.4829</v>
      </c>
      <c r="I9" s="40">
        <f t="shared" si="1"/>
        <v>224.3694</v>
      </c>
      <c r="J9" s="38"/>
      <c r="K9" s="40">
        <v>19.2</v>
      </c>
    </row>
    <row r="10" spans="1:11" ht="12">
      <c r="A10" s="2">
        <v>2000</v>
      </c>
      <c r="C10" s="40">
        <v>162.64679999999998</v>
      </c>
      <c r="D10" s="40">
        <v>35.646800000000006</v>
      </c>
      <c r="E10" s="40">
        <f t="shared" si="0"/>
        <v>198.2936</v>
      </c>
      <c r="F10" s="38"/>
      <c r="G10" s="41">
        <v>170.5465</v>
      </c>
      <c r="H10" s="41">
        <v>27.7472</v>
      </c>
      <c r="I10" s="40">
        <f t="shared" si="1"/>
        <v>198.2937</v>
      </c>
      <c r="J10" s="38"/>
      <c r="K10" s="40">
        <v>19.7</v>
      </c>
    </row>
    <row r="11" spans="1:11" ht="12">
      <c r="A11" s="2">
        <v>2001</v>
      </c>
      <c r="C11" s="40">
        <v>196.30679999999998</v>
      </c>
      <c r="D11" s="40">
        <v>89.93339999999999</v>
      </c>
      <c r="E11" s="40">
        <f t="shared" si="0"/>
        <v>286.24019999999996</v>
      </c>
      <c r="F11" s="38"/>
      <c r="G11" s="41">
        <v>226.684</v>
      </c>
      <c r="H11" s="41">
        <v>59.5562</v>
      </c>
      <c r="I11" s="40">
        <f t="shared" si="1"/>
        <v>286.2402</v>
      </c>
      <c r="J11" s="38"/>
      <c r="K11" s="40">
        <v>19.4</v>
      </c>
    </row>
    <row r="12" spans="1:11" ht="12">
      <c r="A12" s="2">
        <v>2002</v>
      </c>
      <c r="C12" s="40">
        <v>235.287</v>
      </c>
      <c r="D12" s="40">
        <v>120.49010000000001</v>
      </c>
      <c r="E12" s="40">
        <f t="shared" si="0"/>
        <v>355.7771</v>
      </c>
      <c r="F12" s="38"/>
      <c r="G12" s="41">
        <v>282.8177</v>
      </c>
      <c r="H12" s="41">
        <v>72.9603</v>
      </c>
      <c r="I12" s="40">
        <f t="shared" si="1"/>
        <v>355.778</v>
      </c>
      <c r="J12" s="38"/>
      <c r="K12" s="40">
        <v>19</v>
      </c>
    </row>
    <row r="13" spans="1:11" ht="12">
      <c r="A13" s="2">
        <v>2003</v>
      </c>
      <c r="C13" s="40">
        <v>257.7589</v>
      </c>
      <c r="D13" s="40">
        <v>122.43310000000001</v>
      </c>
      <c r="E13" s="40">
        <f t="shared" si="0"/>
        <v>380.192</v>
      </c>
      <c r="F13" s="38"/>
      <c r="G13" s="41">
        <v>268.7702</v>
      </c>
      <c r="H13" s="41">
        <v>111.4225</v>
      </c>
      <c r="I13" s="40">
        <f t="shared" si="1"/>
        <v>380.1927</v>
      </c>
      <c r="J13" s="38"/>
      <c r="K13" s="40">
        <v>19.1</v>
      </c>
    </row>
    <row r="14" spans="1:11" ht="12">
      <c r="A14" s="2">
        <v>2004</v>
      </c>
      <c r="C14" s="40">
        <v>226.7534</v>
      </c>
      <c r="D14" s="40">
        <v>131.3655</v>
      </c>
      <c r="E14" s="40">
        <f t="shared" si="0"/>
        <v>358.1189</v>
      </c>
      <c r="F14" s="38"/>
      <c r="G14" s="41">
        <v>283.0262</v>
      </c>
      <c r="H14" s="41">
        <v>75.099</v>
      </c>
      <c r="I14" s="40">
        <f t="shared" si="1"/>
        <v>358.1252</v>
      </c>
      <c r="J14" s="38"/>
      <c r="K14" s="40">
        <v>19</v>
      </c>
    </row>
    <row r="15" spans="1:11" ht="12">
      <c r="A15" s="2">
        <v>2005</v>
      </c>
      <c r="C15" s="40">
        <v>218.92520000000002</v>
      </c>
      <c r="D15" s="40">
        <v>188.2645</v>
      </c>
      <c r="E15" s="40">
        <f t="shared" si="0"/>
        <v>407.1897</v>
      </c>
      <c r="F15" s="38"/>
      <c r="G15" s="41">
        <v>342.2393</v>
      </c>
      <c r="H15" s="41">
        <v>64.9505</v>
      </c>
      <c r="I15" s="40">
        <f t="shared" si="1"/>
        <v>407.1898</v>
      </c>
      <c r="J15" s="38"/>
      <c r="K15" s="40">
        <v>19.9</v>
      </c>
    </row>
    <row r="16" spans="1:11" ht="12">
      <c r="A16" s="2">
        <v>2006</v>
      </c>
      <c r="C16" s="40">
        <v>254.9965</v>
      </c>
      <c r="D16" s="40">
        <v>130.9864</v>
      </c>
      <c r="E16" s="40">
        <f t="shared" si="0"/>
        <v>385.9829</v>
      </c>
      <c r="F16" s="38"/>
      <c r="G16" s="41">
        <v>342.84040000000005</v>
      </c>
      <c r="H16" s="41">
        <v>43.1424</v>
      </c>
      <c r="I16" s="40">
        <f t="shared" si="1"/>
        <v>385.98280000000005</v>
      </c>
      <c r="J16" s="38"/>
      <c r="K16" s="40">
        <v>21.1</v>
      </c>
    </row>
    <row r="17" spans="1:11" ht="12">
      <c r="A17" s="2">
        <v>2007</v>
      </c>
      <c r="C17" s="40">
        <v>273.4697</v>
      </c>
      <c r="D17" s="40">
        <v>155.6959</v>
      </c>
      <c r="E17" s="40">
        <f t="shared" si="0"/>
        <v>429.1656</v>
      </c>
      <c r="F17" s="38"/>
      <c r="G17" s="41">
        <v>391.2526</v>
      </c>
      <c r="H17" s="41">
        <v>37.9129</v>
      </c>
      <c r="I17" s="40">
        <f t="shared" si="1"/>
        <v>429.16549999999995</v>
      </c>
      <c r="J17" s="38"/>
      <c r="K17" s="40">
        <v>21.1</v>
      </c>
    </row>
    <row r="18" spans="1:11" ht="12">
      <c r="A18" s="2">
        <v>2008</v>
      </c>
      <c r="C18" s="40">
        <v>207.4424</v>
      </c>
      <c r="D18" s="40">
        <v>181.815</v>
      </c>
      <c r="E18" s="40">
        <f t="shared" si="0"/>
        <v>389.25739999999996</v>
      </c>
      <c r="F18" s="38"/>
      <c r="G18" s="41">
        <v>349.0362</v>
      </c>
      <c r="H18" s="41">
        <v>40.221199999999996</v>
      </c>
      <c r="I18" s="40">
        <f t="shared" si="1"/>
        <v>389.2574</v>
      </c>
      <c r="J18" s="38"/>
      <c r="K18" s="40">
        <v>19.5</v>
      </c>
    </row>
    <row r="19" spans="1:11" ht="12">
      <c r="A19" s="2">
        <v>2009</v>
      </c>
      <c r="C19" s="40">
        <v>260.6831</v>
      </c>
      <c r="D19" s="40">
        <v>148.91570000000002</v>
      </c>
      <c r="E19" s="40">
        <f t="shared" si="0"/>
        <v>409.59880000000004</v>
      </c>
      <c r="F19" s="38"/>
      <c r="G19" s="41">
        <v>353.3105</v>
      </c>
      <c r="H19" s="41">
        <v>56.289699999999996</v>
      </c>
      <c r="I19" s="40">
        <f t="shared" si="1"/>
        <v>409.6002</v>
      </c>
      <c r="J19" s="38"/>
      <c r="K19" s="40">
        <v>16.7</v>
      </c>
    </row>
    <row r="20" spans="1:11" ht="12">
      <c r="A20" s="2">
        <v>2010</v>
      </c>
      <c r="C20" s="40">
        <v>279.1946</v>
      </c>
      <c r="D20" s="40">
        <v>153.8819</v>
      </c>
      <c r="E20" s="40">
        <f t="shared" si="0"/>
        <v>433.0765</v>
      </c>
      <c r="F20" s="38"/>
      <c r="G20" s="41">
        <v>364.0376</v>
      </c>
      <c r="H20" s="41">
        <v>69.0389</v>
      </c>
      <c r="I20" s="40">
        <f t="shared" si="1"/>
        <v>433.0765</v>
      </c>
      <c r="J20" s="38"/>
      <c r="K20" s="40">
        <v>16.2</v>
      </c>
    </row>
    <row r="21" spans="1:11" ht="12">
      <c r="A21" s="2">
        <v>2011</v>
      </c>
      <c r="C21" s="40">
        <v>150.41</v>
      </c>
      <c r="D21" s="40">
        <v>144.7646</v>
      </c>
      <c r="E21" s="40">
        <f t="shared" si="0"/>
        <v>295.1746</v>
      </c>
      <c r="F21" s="38"/>
      <c r="G21" s="41">
        <v>247.9532</v>
      </c>
      <c r="H21" s="41">
        <v>47.2214</v>
      </c>
      <c r="I21" s="40">
        <f t="shared" si="1"/>
        <v>295.1746</v>
      </c>
      <c r="J21" s="38"/>
      <c r="K21" s="40">
        <v>15.5</v>
      </c>
    </row>
    <row r="22" spans="1:11" ht="12">
      <c r="A22" s="2">
        <v>2012</v>
      </c>
      <c r="C22" s="40">
        <v>148.86120000000003</v>
      </c>
      <c r="D22" s="40">
        <v>233.55089999999998</v>
      </c>
      <c r="E22" s="40">
        <f t="shared" si="0"/>
        <v>382.4121</v>
      </c>
      <c r="F22" s="38"/>
      <c r="G22" s="41">
        <v>332.1323</v>
      </c>
      <c r="H22" s="41">
        <v>50.2798</v>
      </c>
      <c r="I22" s="40">
        <f t="shared" si="1"/>
        <v>382.4121</v>
      </c>
      <c r="J22" s="38"/>
      <c r="K22" s="40">
        <v>15.6</v>
      </c>
    </row>
    <row r="23" spans="1:11" ht="12">
      <c r="A23" s="2">
        <v>2013</v>
      </c>
      <c r="C23" s="40">
        <v>161.4851</v>
      </c>
      <c r="D23" s="40">
        <v>173.7618</v>
      </c>
      <c r="E23" s="40">
        <f t="shared" si="0"/>
        <v>335.2469</v>
      </c>
      <c r="F23" s="38"/>
      <c r="G23" s="41">
        <v>280.9285</v>
      </c>
      <c r="H23" s="41">
        <v>54.30730000000001</v>
      </c>
      <c r="I23" s="40">
        <f t="shared" si="1"/>
        <v>335.2358</v>
      </c>
      <c r="J23" s="38"/>
      <c r="K23" s="40">
        <v>16.2</v>
      </c>
    </row>
    <row r="24" spans="1:11" ht="12">
      <c r="A24" s="2">
        <v>2014</v>
      </c>
      <c r="C24" s="40">
        <v>145.3828</v>
      </c>
      <c r="D24" s="40">
        <v>193.7463</v>
      </c>
      <c r="E24" s="40">
        <f t="shared" si="0"/>
        <v>339.1291</v>
      </c>
      <c r="F24" s="38"/>
      <c r="G24" s="41">
        <v>284.8908</v>
      </c>
      <c r="H24" s="41">
        <v>54.2382</v>
      </c>
      <c r="I24" s="40">
        <f t="shared" si="1"/>
        <v>339.129</v>
      </c>
      <c r="J24" s="38"/>
      <c r="K24" s="40">
        <v>16</v>
      </c>
    </row>
    <row r="25" spans="1:11" ht="12">
      <c r="A25" s="2">
        <v>2015</v>
      </c>
      <c r="C25" s="40">
        <v>154.5179</v>
      </c>
      <c r="D25" s="40">
        <v>250.4915</v>
      </c>
      <c r="E25" s="40">
        <f t="shared" si="0"/>
        <v>405.0094</v>
      </c>
      <c r="F25" s="38"/>
      <c r="G25" s="40">
        <v>347.75079999999997</v>
      </c>
      <c r="H25" s="40">
        <v>57.2586</v>
      </c>
      <c r="I25" s="40">
        <f t="shared" si="1"/>
        <v>405.00939999999997</v>
      </c>
      <c r="J25" s="38"/>
      <c r="K25" s="40">
        <v>16.4</v>
      </c>
    </row>
    <row r="26" spans="1:11" ht="12">
      <c r="A26" s="2">
        <v>2016</v>
      </c>
      <c r="C26" s="40">
        <f>SUM(C38:C49)</f>
        <v>174.2768</v>
      </c>
      <c r="D26" s="40">
        <f>SUM(D38:D49)</f>
        <v>271.53110000000004</v>
      </c>
      <c r="E26" s="40">
        <f>SUM(E38:E49)</f>
        <v>445.8079</v>
      </c>
      <c r="F26" s="38"/>
      <c r="G26" s="40">
        <f>SUM(G38:G49)</f>
        <v>391.6389</v>
      </c>
      <c r="H26" s="40">
        <f>SUM(H38:H49)</f>
        <v>54.16919999999999</v>
      </c>
      <c r="I26" s="40">
        <f>SUM(I38:I49)</f>
        <v>445.8081000000001</v>
      </c>
      <c r="J26" s="38"/>
      <c r="K26" s="40">
        <v>16.9</v>
      </c>
    </row>
    <row r="27" spans="1:11" ht="12">
      <c r="A27" s="2">
        <v>2017</v>
      </c>
      <c r="C27" s="40">
        <f>SUM(C51:C62)</f>
        <v>203.5483</v>
      </c>
      <c r="D27" s="40">
        <f>SUM(D51:D62)</f>
        <v>235.2661</v>
      </c>
      <c r="E27" s="40">
        <f>SUM(E51:E62)</f>
        <v>438.8144</v>
      </c>
      <c r="F27" s="38"/>
      <c r="G27" s="40">
        <f>SUM(G51:G62)</f>
        <v>376.7172</v>
      </c>
      <c r="H27" s="40">
        <f>SUM(H51:H62)</f>
        <v>62.09750000000001</v>
      </c>
      <c r="I27" s="40">
        <f>SUM(I51:I62)</f>
        <v>438.8147</v>
      </c>
      <c r="J27" s="38"/>
      <c r="K27" s="40">
        <v>17.5</v>
      </c>
    </row>
    <row r="28" spans="3:11" ht="12">
      <c r="C28" s="40"/>
      <c r="D28" s="40"/>
      <c r="E28" s="40"/>
      <c r="F28" s="38"/>
      <c r="G28" s="41"/>
      <c r="H28" s="41"/>
      <c r="I28" s="41"/>
      <c r="J28" s="38"/>
      <c r="K28" s="40"/>
    </row>
    <row r="29" spans="1:11" ht="12">
      <c r="A29" s="2">
        <v>2016</v>
      </c>
      <c r="B29" s="2" t="s">
        <v>64</v>
      </c>
      <c r="C29" s="40">
        <v>38.239900000000006</v>
      </c>
      <c r="D29" s="40">
        <v>61.679100000000005</v>
      </c>
      <c r="E29" s="40">
        <f>SUM(C29:D29)</f>
        <v>99.91900000000001</v>
      </c>
      <c r="F29" s="38"/>
      <c r="G29" s="40">
        <v>89.09939999999999</v>
      </c>
      <c r="H29" s="40">
        <v>10.819799999999999</v>
      </c>
      <c r="I29" s="40">
        <f>SUM(G29:H29)</f>
        <v>99.91919999999999</v>
      </c>
      <c r="J29" s="38"/>
      <c r="K29" s="40" t="s">
        <v>68</v>
      </c>
    </row>
    <row r="30" spans="2:11" ht="12">
      <c r="B30" s="2" t="s">
        <v>65</v>
      </c>
      <c r="C30" s="40">
        <v>48.8494</v>
      </c>
      <c r="D30" s="40">
        <v>76.79939999999999</v>
      </c>
      <c r="E30" s="40">
        <f>SUM(C30:D30)</f>
        <v>125.6488</v>
      </c>
      <c r="F30" s="38"/>
      <c r="G30" s="40">
        <v>109.4767</v>
      </c>
      <c r="H30" s="40">
        <v>16.171999999999997</v>
      </c>
      <c r="I30" s="40">
        <f>SUM(G30:H30)</f>
        <v>125.64869999999999</v>
      </c>
      <c r="J30" s="38"/>
      <c r="K30" s="40" t="s">
        <v>68</v>
      </c>
    </row>
    <row r="31" spans="2:11" ht="12">
      <c r="B31" s="2" t="s">
        <v>66</v>
      </c>
      <c r="C31" s="40">
        <v>43.0615</v>
      </c>
      <c r="D31" s="40">
        <v>72.29849999999999</v>
      </c>
      <c r="E31" s="40">
        <f>SUM(C31:D31)</f>
        <v>115.35999999999999</v>
      </c>
      <c r="F31" s="38"/>
      <c r="G31" s="40">
        <v>100.0395</v>
      </c>
      <c r="H31" s="40">
        <v>15.3205</v>
      </c>
      <c r="I31" s="40">
        <f>SUM(G31:H31)</f>
        <v>115.36</v>
      </c>
      <c r="J31" s="38"/>
      <c r="K31" s="40" t="s">
        <v>68</v>
      </c>
    </row>
    <row r="32" spans="2:11" ht="12">
      <c r="B32" s="2" t="s">
        <v>67</v>
      </c>
      <c r="C32" s="40">
        <v>44.126000000000005</v>
      </c>
      <c r="D32" s="40">
        <v>60.7541</v>
      </c>
      <c r="E32" s="40">
        <f>SUM(C32:D32)</f>
        <v>104.8801</v>
      </c>
      <c r="F32" s="38"/>
      <c r="G32" s="40">
        <v>93.0233</v>
      </c>
      <c r="H32" s="40">
        <v>11.8569</v>
      </c>
      <c r="I32" s="40">
        <f>SUM(G32:H32)</f>
        <v>104.8802</v>
      </c>
      <c r="J32" s="38"/>
      <c r="K32" s="40" t="s">
        <v>68</v>
      </c>
    </row>
    <row r="33" spans="1:11" ht="12">
      <c r="A33" s="2">
        <v>2017</v>
      </c>
      <c r="B33" s="2" t="s">
        <v>64</v>
      </c>
      <c r="C33" s="40">
        <f>SUM(C51:C53)</f>
        <v>44.0726</v>
      </c>
      <c r="D33" s="40">
        <f>SUM(D51:D53)</f>
        <v>47.9196</v>
      </c>
      <c r="E33" s="40">
        <f>SUM(E51:E53)</f>
        <v>91.9922</v>
      </c>
      <c r="F33" s="38"/>
      <c r="G33" s="40">
        <f>SUM(G51:G53)</f>
        <v>80.2741</v>
      </c>
      <c r="H33" s="40">
        <f>SUM(H51:H53)</f>
        <v>11.7181</v>
      </c>
      <c r="I33" s="40">
        <f>SUM(I51:I53)</f>
        <v>91.9922</v>
      </c>
      <c r="J33" s="38"/>
      <c r="K33" s="40" t="s">
        <v>68</v>
      </c>
    </row>
    <row r="34" spans="2:11" ht="12">
      <c r="B34" s="2" t="s">
        <v>65</v>
      </c>
      <c r="C34" s="40">
        <f>SUM(C54:C56)</f>
        <v>51.3267</v>
      </c>
      <c r="D34" s="40">
        <f>SUM(D54:D56)</f>
        <v>57.3001</v>
      </c>
      <c r="E34" s="40">
        <f>SUM(E54:E56)</f>
        <v>108.6268</v>
      </c>
      <c r="F34" s="38"/>
      <c r="G34" s="40">
        <f>SUM(G54:G56)</f>
        <v>93.0667</v>
      </c>
      <c r="H34" s="40">
        <f>SUM(H54:H56)</f>
        <v>15.560199999999998</v>
      </c>
      <c r="I34" s="40">
        <f>SUM(I54:I56)</f>
        <v>108.6269</v>
      </c>
      <c r="J34" s="38"/>
      <c r="K34" s="40" t="s">
        <v>68</v>
      </c>
    </row>
    <row r="35" spans="2:11" ht="12">
      <c r="B35" s="2" t="s">
        <v>66</v>
      </c>
      <c r="C35" s="40">
        <f>SUM(C57:C59)</f>
        <v>42.564</v>
      </c>
      <c r="D35" s="40">
        <f>SUM(D57:D59)</f>
        <v>48.961800000000004</v>
      </c>
      <c r="E35" s="40">
        <f>SUM(E57:E59)</f>
        <v>91.5258</v>
      </c>
      <c r="F35" s="38"/>
      <c r="G35" s="40">
        <f>SUM(G57:G59)</f>
        <v>77.65010000000001</v>
      </c>
      <c r="H35" s="40">
        <f>SUM(H57:H59)</f>
        <v>13.875900000000001</v>
      </c>
      <c r="I35" s="40">
        <f>SUM(I57:I59)</f>
        <v>91.526</v>
      </c>
      <c r="J35" s="40"/>
      <c r="K35" s="40" t="s">
        <v>68</v>
      </c>
    </row>
    <row r="36" spans="2:11" ht="12">
      <c r="B36" s="2" t="s">
        <v>67</v>
      </c>
      <c r="C36" s="40">
        <f>SUM(C60:C62)</f>
        <v>65.58500000000001</v>
      </c>
      <c r="D36" s="40">
        <f>SUM(D60:D62)</f>
        <v>81.0846</v>
      </c>
      <c r="E36" s="40">
        <f>SUM(E60:E62)</f>
        <v>146.6696</v>
      </c>
      <c r="F36" s="38"/>
      <c r="G36" s="40">
        <f>SUM(G60:G62)</f>
        <v>125.72630000000001</v>
      </c>
      <c r="H36" s="40">
        <f>SUM(H60:H62)</f>
        <v>20.9433</v>
      </c>
      <c r="I36" s="40">
        <f>SUM(I60:I62)</f>
        <v>146.6696</v>
      </c>
      <c r="J36" s="38"/>
      <c r="K36" s="40" t="s">
        <v>68</v>
      </c>
    </row>
    <row r="37" spans="3:11" ht="12">
      <c r="C37" s="42"/>
      <c r="D37" s="42"/>
      <c r="E37" s="40"/>
      <c r="F37" s="43"/>
      <c r="G37" s="41"/>
      <c r="H37" s="41"/>
      <c r="I37" s="41"/>
      <c r="J37" s="38"/>
      <c r="K37" s="44"/>
    </row>
    <row r="38" spans="1:11" ht="12.75">
      <c r="A38" s="2">
        <v>2016</v>
      </c>
      <c r="B38" s="2" t="s">
        <v>0</v>
      </c>
      <c r="C38" s="45">
        <v>10.5341</v>
      </c>
      <c r="D38" s="45">
        <v>15.1905</v>
      </c>
      <c r="E38" s="40">
        <f aca="true" t="shared" si="2" ref="E38:E62">SUM(C38,D38)</f>
        <v>25.724600000000002</v>
      </c>
      <c r="F38" s="38"/>
      <c r="G38" s="40">
        <v>23.1665</v>
      </c>
      <c r="H38" s="40">
        <v>2.5582</v>
      </c>
      <c r="I38" s="40">
        <f aca="true" t="shared" si="3" ref="I38:I49">SUM(G38,H38)</f>
        <v>25.7247</v>
      </c>
      <c r="J38" s="38"/>
      <c r="K38" s="44">
        <v>16.5</v>
      </c>
    </row>
    <row r="39" spans="2:11" ht="12.75">
      <c r="B39" s="2" t="s">
        <v>1</v>
      </c>
      <c r="C39" s="45">
        <v>12.507100000000001</v>
      </c>
      <c r="D39" s="45">
        <v>19.1899</v>
      </c>
      <c r="E39" s="40">
        <f t="shared" si="2"/>
        <v>31.697000000000003</v>
      </c>
      <c r="F39" s="43"/>
      <c r="G39" s="40">
        <v>27.642799999999998</v>
      </c>
      <c r="H39" s="40">
        <v>4.0542</v>
      </c>
      <c r="I39" s="40">
        <f t="shared" si="3"/>
        <v>31.696999999999996</v>
      </c>
      <c r="J39" s="38"/>
      <c r="K39" s="44">
        <v>15.8</v>
      </c>
    </row>
    <row r="40" spans="2:11" ht="12.75">
      <c r="B40" s="2" t="s">
        <v>2</v>
      </c>
      <c r="C40" s="45">
        <v>15.1987</v>
      </c>
      <c r="D40" s="45">
        <v>27.2987</v>
      </c>
      <c r="E40" s="40">
        <f t="shared" si="2"/>
        <v>42.4974</v>
      </c>
      <c r="F40" s="43"/>
      <c r="G40" s="40">
        <v>38.290099999999995</v>
      </c>
      <c r="H40" s="40">
        <v>4.2074</v>
      </c>
      <c r="I40" s="40">
        <f t="shared" si="3"/>
        <v>42.497499999999995</v>
      </c>
      <c r="J40" s="38"/>
      <c r="K40" s="44">
        <v>16.7</v>
      </c>
    </row>
    <row r="41" spans="2:11" ht="12.75">
      <c r="B41" s="2" t="s">
        <v>3</v>
      </c>
      <c r="C41" s="45">
        <v>11.9876</v>
      </c>
      <c r="D41" s="45">
        <v>23.3801</v>
      </c>
      <c r="E41" s="40">
        <f t="shared" si="2"/>
        <v>35.3677</v>
      </c>
      <c r="F41" s="43"/>
      <c r="G41" s="40">
        <v>30.810200000000002</v>
      </c>
      <c r="H41" s="40">
        <v>4.5575</v>
      </c>
      <c r="I41" s="40">
        <f t="shared" si="3"/>
        <v>35.3677</v>
      </c>
      <c r="J41" s="38"/>
      <c r="K41" s="44">
        <v>16.4</v>
      </c>
    </row>
    <row r="42" spans="2:11" ht="12.75">
      <c r="B42" s="2" t="s">
        <v>4</v>
      </c>
      <c r="C42" s="45">
        <v>15.8324</v>
      </c>
      <c r="D42" s="45">
        <v>26.487</v>
      </c>
      <c r="E42" s="40">
        <f t="shared" si="2"/>
        <v>42.3194</v>
      </c>
      <c r="F42" s="43"/>
      <c r="G42" s="40">
        <v>37.611</v>
      </c>
      <c r="H42" s="40">
        <v>4.708399999999999</v>
      </c>
      <c r="I42" s="40">
        <f t="shared" si="3"/>
        <v>42.319399999999995</v>
      </c>
      <c r="J42" s="38"/>
      <c r="K42" s="44">
        <v>15.9</v>
      </c>
    </row>
    <row r="43" spans="2:11" ht="12.75">
      <c r="B43" s="2" t="s">
        <v>5</v>
      </c>
      <c r="C43" s="45">
        <v>21.029400000000003</v>
      </c>
      <c r="D43" s="45">
        <v>26.932299999999998</v>
      </c>
      <c r="E43" s="40">
        <f t="shared" si="2"/>
        <v>47.9617</v>
      </c>
      <c r="F43" s="43"/>
      <c r="G43" s="40">
        <v>41.0555</v>
      </c>
      <c r="H43" s="40">
        <v>6.9061</v>
      </c>
      <c r="I43" s="40">
        <f t="shared" si="3"/>
        <v>47.961600000000004</v>
      </c>
      <c r="J43" s="38"/>
      <c r="K43" s="38">
        <v>16.7</v>
      </c>
    </row>
    <row r="44" spans="2:11" ht="12">
      <c r="B44" s="2" t="s">
        <v>6</v>
      </c>
      <c r="C44" s="43">
        <v>10.8017</v>
      </c>
      <c r="D44" s="43">
        <v>18.0295</v>
      </c>
      <c r="E44" s="40">
        <f t="shared" si="2"/>
        <v>28.8312</v>
      </c>
      <c r="F44" s="43"/>
      <c r="G44" s="43">
        <v>25.1405</v>
      </c>
      <c r="H44" s="43">
        <v>3.6906999999999996</v>
      </c>
      <c r="I44" s="40">
        <f t="shared" si="3"/>
        <v>28.8312</v>
      </c>
      <c r="J44" s="38"/>
      <c r="K44" s="38">
        <v>17.1</v>
      </c>
    </row>
    <row r="45" spans="2:11" ht="12">
      <c r="B45" s="2" t="s">
        <v>7</v>
      </c>
      <c r="C45" s="43">
        <v>16.468700000000002</v>
      </c>
      <c r="D45" s="43">
        <v>30.2165</v>
      </c>
      <c r="E45" s="40">
        <f t="shared" si="2"/>
        <v>46.6852</v>
      </c>
      <c r="F45" s="43"/>
      <c r="G45" s="43">
        <v>41.264199999999995</v>
      </c>
      <c r="H45" s="43">
        <v>5.421</v>
      </c>
      <c r="I45" s="40">
        <f t="shared" si="3"/>
        <v>46.685199999999995</v>
      </c>
      <c r="J45" s="38"/>
      <c r="K45" s="38">
        <v>17.3</v>
      </c>
    </row>
    <row r="46" spans="2:11" ht="12">
      <c r="B46" s="2" t="s">
        <v>8</v>
      </c>
      <c r="C46" s="43">
        <v>15.7911</v>
      </c>
      <c r="D46" s="43">
        <v>24.0525</v>
      </c>
      <c r="E46" s="40">
        <f t="shared" si="2"/>
        <v>39.843599999999995</v>
      </c>
      <c r="F46" s="43"/>
      <c r="G46" s="43">
        <v>33.634800000000006</v>
      </c>
      <c r="H46" s="43">
        <v>6.2088</v>
      </c>
      <c r="I46" s="40">
        <f t="shared" si="3"/>
        <v>39.84360000000001</v>
      </c>
      <c r="J46" s="38"/>
      <c r="K46" s="38">
        <v>17.4</v>
      </c>
    </row>
    <row r="47" spans="2:11" ht="12">
      <c r="B47" s="2" t="s">
        <v>9</v>
      </c>
      <c r="C47" s="43">
        <v>17.4147</v>
      </c>
      <c r="D47" s="43">
        <v>36.181599999999996</v>
      </c>
      <c r="E47" s="40">
        <f t="shared" si="2"/>
        <v>53.5963</v>
      </c>
      <c r="F47" s="43"/>
      <c r="G47" s="43">
        <v>47.9916</v>
      </c>
      <c r="H47" s="43">
        <v>5.6048</v>
      </c>
      <c r="I47" s="40">
        <f t="shared" si="3"/>
        <v>53.596399999999996</v>
      </c>
      <c r="J47" s="38"/>
      <c r="K47" s="38">
        <v>17.6</v>
      </c>
    </row>
    <row r="48" spans="2:11" ht="12">
      <c r="B48" s="2" t="s">
        <v>10</v>
      </c>
      <c r="C48" s="43">
        <v>14.0693</v>
      </c>
      <c r="D48" s="43">
        <v>17.8115</v>
      </c>
      <c r="E48" s="40">
        <f t="shared" si="2"/>
        <v>31.8808</v>
      </c>
      <c r="F48" s="43"/>
      <c r="G48" s="43">
        <v>28.375400000000003</v>
      </c>
      <c r="H48" s="43">
        <v>3.5054000000000003</v>
      </c>
      <c r="I48" s="40">
        <f t="shared" si="3"/>
        <v>31.880800000000004</v>
      </c>
      <c r="J48" s="38"/>
      <c r="K48" s="38">
        <v>17.4</v>
      </c>
    </row>
    <row r="49" spans="2:11" ht="12">
      <c r="B49" s="2" t="s">
        <v>11</v>
      </c>
      <c r="C49" s="43">
        <v>12.642</v>
      </c>
      <c r="D49" s="43">
        <v>6.761</v>
      </c>
      <c r="E49" s="40">
        <f t="shared" si="2"/>
        <v>19.403</v>
      </c>
      <c r="F49" s="43"/>
      <c r="G49" s="43">
        <v>16.656299999999998</v>
      </c>
      <c r="H49" s="43">
        <v>2.7466999999999997</v>
      </c>
      <c r="I49" s="40">
        <f t="shared" si="3"/>
        <v>19.403</v>
      </c>
      <c r="J49" s="38"/>
      <c r="K49" s="38">
        <v>17.7</v>
      </c>
    </row>
    <row r="50" spans="3:11" ht="12">
      <c r="C50" s="40"/>
      <c r="D50" s="40"/>
      <c r="E50" s="40"/>
      <c r="F50" s="43"/>
      <c r="G50" s="41"/>
      <c r="H50" s="41"/>
      <c r="I50" s="41"/>
      <c r="J50" s="38"/>
      <c r="K50" s="44"/>
    </row>
    <row r="51" spans="1:11" ht="12.75">
      <c r="A51" s="2">
        <v>2017</v>
      </c>
      <c r="B51" s="2" t="s">
        <v>0</v>
      </c>
      <c r="C51" s="45">
        <v>16.1723</v>
      </c>
      <c r="D51" s="45">
        <v>19.8322</v>
      </c>
      <c r="E51" s="40">
        <f t="shared" si="2"/>
        <v>36.0045</v>
      </c>
      <c r="F51" s="43"/>
      <c r="G51" s="45">
        <v>32.571</v>
      </c>
      <c r="H51" s="45">
        <v>3.4335</v>
      </c>
      <c r="I51" s="40">
        <f aca="true" t="shared" si="4" ref="I51:I62">SUM(G51,H51)</f>
        <v>36.0045</v>
      </c>
      <c r="J51" s="38"/>
      <c r="K51" s="44">
        <v>18.5</v>
      </c>
    </row>
    <row r="52" spans="2:11" ht="12.75">
      <c r="B52" s="2" t="s">
        <v>1</v>
      </c>
      <c r="C52" s="45">
        <v>13.4149</v>
      </c>
      <c r="D52" s="45">
        <v>9.957</v>
      </c>
      <c r="E52" s="40">
        <f t="shared" si="2"/>
        <v>23.3719</v>
      </c>
      <c r="F52" s="43"/>
      <c r="G52" s="45">
        <v>19.9262</v>
      </c>
      <c r="H52" s="45">
        <v>3.4457</v>
      </c>
      <c r="I52" s="40">
        <f t="shared" si="4"/>
        <v>23.3719</v>
      </c>
      <c r="J52" s="38"/>
      <c r="K52" s="44">
        <v>17.5</v>
      </c>
    </row>
    <row r="53" spans="2:11" ht="12.75">
      <c r="B53" s="2" t="s">
        <v>2</v>
      </c>
      <c r="C53" s="45">
        <v>14.4854</v>
      </c>
      <c r="D53" s="45">
        <v>18.1304</v>
      </c>
      <c r="E53" s="40">
        <f t="shared" si="2"/>
        <v>32.6158</v>
      </c>
      <c r="F53" s="43"/>
      <c r="G53" s="45">
        <v>27.7769</v>
      </c>
      <c r="H53" s="45">
        <v>4.8389</v>
      </c>
      <c r="I53" s="40">
        <f t="shared" si="4"/>
        <v>32.6158</v>
      </c>
      <c r="J53" s="38"/>
      <c r="K53" s="44">
        <v>17.4</v>
      </c>
    </row>
    <row r="54" spans="2:11" ht="12.75">
      <c r="B54" s="2" t="s">
        <v>3</v>
      </c>
      <c r="C54" s="45">
        <v>16.006899999999998</v>
      </c>
      <c r="D54" s="45">
        <v>14.4671</v>
      </c>
      <c r="E54" s="40">
        <f t="shared" si="2"/>
        <v>30.473999999999997</v>
      </c>
      <c r="F54" s="43"/>
      <c r="G54" s="45">
        <v>26.2431</v>
      </c>
      <c r="H54" s="45">
        <v>4.231</v>
      </c>
      <c r="I54" s="40">
        <f t="shared" si="4"/>
        <v>30.4741</v>
      </c>
      <c r="J54" s="38"/>
      <c r="K54" s="44">
        <v>17.7</v>
      </c>
    </row>
    <row r="55" spans="2:11" ht="12.75">
      <c r="B55" s="2" t="s">
        <v>4</v>
      </c>
      <c r="C55" s="45">
        <v>15.5257</v>
      </c>
      <c r="D55" s="45">
        <v>23.027900000000002</v>
      </c>
      <c r="E55" s="40">
        <f t="shared" si="2"/>
        <v>38.5536</v>
      </c>
      <c r="F55" s="43"/>
      <c r="G55" s="45">
        <v>32.7601</v>
      </c>
      <c r="H55" s="45">
        <v>5.7935</v>
      </c>
      <c r="I55" s="40">
        <f t="shared" si="4"/>
        <v>38.5536</v>
      </c>
      <c r="J55" s="38"/>
      <c r="K55" s="44">
        <v>16.7</v>
      </c>
    </row>
    <row r="56" spans="2:11" ht="12.75">
      <c r="B56" s="2" t="s">
        <v>5</v>
      </c>
      <c r="C56" s="45">
        <v>19.7941</v>
      </c>
      <c r="D56" s="45">
        <v>19.8051</v>
      </c>
      <c r="E56" s="40">
        <f t="shared" si="2"/>
        <v>39.599199999999996</v>
      </c>
      <c r="F56" s="43"/>
      <c r="G56" s="45">
        <v>34.0635</v>
      </c>
      <c r="H56" s="45">
        <v>5.535699999999999</v>
      </c>
      <c r="I56" s="40">
        <f t="shared" si="4"/>
        <v>39.599199999999996</v>
      </c>
      <c r="J56" s="38"/>
      <c r="K56" s="44">
        <v>17</v>
      </c>
    </row>
    <row r="57" spans="2:11" ht="12">
      <c r="B57" s="2" t="s">
        <v>6</v>
      </c>
      <c r="C57" s="43">
        <v>10.7005</v>
      </c>
      <c r="D57" s="43">
        <v>14.155299999999999</v>
      </c>
      <c r="E57" s="40">
        <f t="shared" si="2"/>
        <v>24.8558</v>
      </c>
      <c r="F57" s="43"/>
      <c r="G57" s="43">
        <v>21.641</v>
      </c>
      <c r="H57" s="43">
        <v>3.2149</v>
      </c>
      <c r="I57" s="40">
        <f t="shared" si="4"/>
        <v>24.8559</v>
      </c>
      <c r="J57" s="38"/>
      <c r="K57" s="38">
        <v>17.5</v>
      </c>
    </row>
    <row r="58" spans="2:11" ht="12">
      <c r="B58" s="2" t="s">
        <v>7</v>
      </c>
      <c r="C58" s="43">
        <v>16.5797</v>
      </c>
      <c r="D58" s="43">
        <v>20.6472</v>
      </c>
      <c r="E58" s="40">
        <f t="shared" si="2"/>
        <v>37.2269</v>
      </c>
      <c r="F58" s="43"/>
      <c r="G58" s="43">
        <v>31.895400000000002</v>
      </c>
      <c r="H58" s="43">
        <v>5.3315</v>
      </c>
      <c r="I58" s="40">
        <f t="shared" si="4"/>
        <v>37.2269</v>
      </c>
      <c r="J58" s="38"/>
      <c r="K58" s="38">
        <v>17.5</v>
      </c>
    </row>
    <row r="59" spans="2:11" ht="12">
      <c r="B59" s="2" t="s">
        <v>8</v>
      </c>
      <c r="C59" s="43">
        <v>15.2838</v>
      </c>
      <c r="D59" s="43">
        <v>14.1593</v>
      </c>
      <c r="E59" s="40">
        <f t="shared" si="2"/>
        <v>29.4431</v>
      </c>
      <c r="F59" s="43"/>
      <c r="G59" s="43">
        <v>24.1137</v>
      </c>
      <c r="H59" s="43">
        <v>5.3295</v>
      </c>
      <c r="I59" s="40">
        <f t="shared" si="4"/>
        <v>29.4432</v>
      </c>
      <c r="J59" s="38"/>
      <c r="K59" s="38">
        <v>17.3</v>
      </c>
    </row>
    <row r="60" spans="2:11" ht="12">
      <c r="B60" s="2" t="s">
        <v>9</v>
      </c>
      <c r="C60" s="43">
        <v>21.6178</v>
      </c>
      <c r="D60" s="43">
        <v>17.2636</v>
      </c>
      <c r="E60" s="40">
        <f t="shared" si="2"/>
        <v>38.8814</v>
      </c>
      <c r="F60" s="43"/>
      <c r="G60" s="43">
        <v>32.6966</v>
      </c>
      <c r="H60" s="43">
        <v>6.1848</v>
      </c>
      <c r="I60" s="40">
        <f t="shared" si="4"/>
        <v>38.8814</v>
      </c>
      <c r="J60" s="38"/>
      <c r="K60" s="38">
        <v>17.1</v>
      </c>
    </row>
    <row r="61" spans="2:11" ht="12">
      <c r="B61" s="2" t="s">
        <v>10</v>
      </c>
      <c r="C61" s="43">
        <v>16.4524</v>
      </c>
      <c r="D61" s="43">
        <v>27.2416</v>
      </c>
      <c r="E61" s="40">
        <f t="shared" si="2"/>
        <v>43.694</v>
      </c>
      <c r="F61" s="43"/>
      <c r="G61" s="43">
        <v>38.5295</v>
      </c>
      <c r="H61" s="43">
        <v>5.1644</v>
      </c>
      <c r="I61" s="40">
        <f t="shared" si="4"/>
        <v>43.6939</v>
      </c>
      <c r="J61" s="38"/>
      <c r="K61" s="38">
        <v>17.7</v>
      </c>
    </row>
    <row r="62" spans="2:11" ht="12">
      <c r="B62" s="2" t="s">
        <v>11</v>
      </c>
      <c r="C62" s="43">
        <v>27.5148</v>
      </c>
      <c r="D62" s="43">
        <v>36.5794</v>
      </c>
      <c r="E62" s="40">
        <f t="shared" si="2"/>
        <v>64.0942</v>
      </c>
      <c r="F62" s="43"/>
      <c r="G62" s="43">
        <v>54.5002</v>
      </c>
      <c r="H62" s="43">
        <v>9.594100000000001</v>
      </c>
      <c r="I62" s="40">
        <f t="shared" si="4"/>
        <v>64.0943</v>
      </c>
      <c r="J62" s="38"/>
      <c r="K62" s="38">
        <v>18.6</v>
      </c>
    </row>
    <row r="63" spans="3:11" ht="12">
      <c r="C63" s="43"/>
      <c r="D63" s="43"/>
      <c r="E63" s="40"/>
      <c r="F63" s="43"/>
      <c r="G63" s="43"/>
      <c r="H63" s="43"/>
      <c r="I63" s="41"/>
      <c r="J63" s="38"/>
      <c r="K63" s="38"/>
    </row>
    <row r="64" spans="3:11" ht="12">
      <c r="C64" s="38"/>
      <c r="D64" s="38"/>
      <c r="E64" s="38"/>
      <c r="F64" s="38"/>
      <c r="G64" s="46"/>
      <c r="H64" s="46"/>
      <c r="I64" s="46"/>
      <c r="J64" s="38"/>
      <c r="K64" s="38"/>
    </row>
    <row r="65" spans="1:11" ht="12">
      <c r="A65" s="7" t="s">
        <v>75</v>
      </c>
      <c r="B65" s="7"/>
      <c r="C65" s="40">
        <f>SUM(C38:C49)</f>
        <v>174.2768</v>
      </c>
      <c r="D65" s="40">
        <f>SUM(D38:D49)</f>
        <v>271.53110000000004</v>
      </c>
      <c r="E65" s="40">
        <f>SUM(E38:E49)</f>
        <v>445.8079</v>
      </c>
      <c r="F65" s="40"/>
      <c r="G65" s="40">
        <f>SUM(G38:G49)</f>
        <v>391.6389</v>
      </c>
      <c r="H65" s="40">
        <f>SUM(H38:H49)</f>
        <v>54.16919999999999</v>
      </c>
      <c r="I65" s="40">
        <f>SUM(I38:I49)</f>
        <v>445.8081000000001</v>
      </c>
      <c r="J65" s="38"/>
      <c r="K65" s="38" t="s">
        <v>68</v>
      </c>
    </row>
    <row r="66" spans="1:11" ht="12">
      <c r="A66" s="7" t="s">
        <v>76</v>
      </c>
      <c r="B66" s="7"/>
      <c r="C66" s="40">
        <f>SUM(C51:C62)</f>
        <v>203.5483</v>
      </c>
      <c r="D66" s="40">
        <f>SUM(D51:D62)</f>
        <v>235.2661</v>
      </c>
      <c r="E66" s="40">
        <f>SUM(E51:E62)</f>
        <v>438.8144</v>
      </c>
      <c r="F66" s="38"/>
      <c r="G66" s="41">
        <f>SUM(G51:G62)</f>
        <v>376.7172</v>
      </c>
      <c r="H66" s="41">
        <f>SUM(H51:H62)</f>
        <v>62.09750000000001</v>
      </c>
      <c r="I66" s="41">
        <f>SUM(I51:I62)</f>
        <v>438.8147</v>
      </c>
      <c r="J66" s="38"/>
      <c r="K66" s="38" t="s">
        <v>68</v>
      </c>
    </row>
    <row r="67" spans="1:11" ht="12">
      <c r="A67" s="7" t="s">
        <v>12</v>
      </c>
      <c r="B67" s="7"/>
      <c r="C67" s="47">
        <f>(C66-C65)/C65</f>
        <v>0.16795982023998607</v>
      </c>
      <c r="D67" s="47">
        <f>(D66-D65)/D65</f>
        <v>-0.13355744516926435</v>
      </c>
      <c r="E67" s="47">
        <f>(E66-E65)/E65</f>
        <v>-0.015687250046488722</v>
      </c>
      <c r="F67" s="38"/>
      <c r="G67" s="48">
        <f>(G66-G65)/G65</f>
        <v>-0.0381006585403033</v>
      </c>
      <c r="H67" s="48">
        <f>(H66-H65)/H65</f>
        <v>0.14636177015721152</v>
      </c>
      <c r="I67" s="48">
        <f>(I66-I65)/I65</f>
        <v>-0.015687018697058363</v>
      </c>
      <c r="J67" s="38"/>
      <c r="K67" s="38" t="s">
        <v>68</v>
      </c>
    </row>
  </sheetData>
  <sheetProtection/>
  <mergeCells count="2">
    <mergeCell ref="C4:E4"/>
    <mergeCell ref="G4:I4"/>
  </mergeCells>
  <printOptions/>
  <pageMargins left="0.75" right="0.75" top="1.5" bottom="1" header="0.5" footer="0.5"/>
  <pageSetup horizontalDpi="300" verticalDpi="3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Bond Market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subject/>
  <dc:creator>SIFMA</dc:creator>
  <cp:keywords/>
  <dc:description/>
  <cp:lastModifiedBy>Sung, Sharon</cp:lastModifiedBy>
  <dcterms:created xsi:type="dcterms:W3CDTF">2007-03-06T14:59:53Z</dcterms:created>
  <dcterms:modified xsi:type="dcterms:W3CDTF">2018-01-02T17:32:11Z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