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S:\Shared With Me\Research\Data\Data - Website\"/>
    </mc:Choice>
  </mc:AlternateContent>
  <xr:revisionPtr revIDLastSave="0" documentId="13_ncr:1_{90BA6DE3-75C6-41D7-977C-3BDBE36819DA}" xr6:coauthVersionLast="47" xr6:coauthVersionMax="47" xr10:uidLastSave="{00000000-0000-0000-0000-000000000000}"/>
  <bookViews>
    <workbookView xWindow="-14310" yWindow="-16320" windowWidth="29040" windowHeight="15720" tabRatio="562" activeTab="2" xr2:uid="{00000000-000D-0000-FFFF-FFFF00000000}"/>
  </bookViews>
  <sheets>
    <sheet name="Table of Contents" sheetId="9" r:id="rId1"/>
    <sheet name="Issuance Total" sheetId="2" r:id="rId2"/>
    <sheet name="Issuance Public" sheetId="1" r:id="rId3"/>
    <sheet name="Trading Volume" sheetId="10" r:id="rId4"/>
    <sheet name="Outstanding" sheetId="11" r:id="rId5"/>
    <sheet name="Holders" sheetId="12" r:id="rId6"/>
  </sheets>
  <definedNames>
    <definedName name="_xlnm.Print_Area" localSheetId="1">'Issuance Total'!$B$1:$M$78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73" i="10" l="1"/>
  <c r="W73" i="10"/>
  <c r="X73" i="10"/>
  <c r="Y73" i="10"/>
  <c r="AA73" i="10"/>
  <c r="AB73" i="10"/>
  <c r="AC73" i="10"/>
  <c r="AD73" i="10"/>
  <c r="AF73" i="10"/>
  <c r="AG73" i="10"/>
  <c r="AH73" i="10"/>
  <c r="AI73" i="10"/>
  <c r="AK73" i="10"/>
  <c r="AL73" i="10"/>
  <c r="AM73" i="10"/>
  <c r="AN73" i="10"/>
  <c r="V83" i="1" l="1"/>
  <c r="W83" i="1"/>
  <c r="X83" i="1"/>
  <c r="Y83" i="1"/>
  <c r="AA83" i="1"/>
  <c r="AB83" i="1"/>
  <c r="AC83" i="1"/>
  <c r="AD83" i="1"/>
  <c r="N83" i="2"/>
  <c r="O83" i="2"/>
  <c r="P83" i="2"/>
  <c r="Q83" i="2"/>
  <c r="R83" i="2"/>
  <c r="S83" i="2"/>
  <c r="T83" i="2"/>
  <c r="U83" i="2"/>
  <c r="W83" i="2"/>
  <c r="X83" i="2"/>
  <c r="Y83" i="2"/>
  <c r="Z83" i="2"/>
  <c r="AA83" i="2"/>
  <c r="AB83" i="2"/>
  <c r="AC83" i="2"/>
  <c r="AD83" i="2"/>
  <c r="V72" i="10"/>
  <c r="W72" i="10"/>
  <c r="X72" i="10"/>
  <c r="Y72" i="10"/>
  <c r="AA72" i="10"/>
  <c r="AB72" i="10"/>
  <c r="AC72" i="10"/>
  <c r="AD72" i="10"/>
  <c r="AF72" i="10"/>
  <c r="AG72" i="10"/>
  <c r="AH72" i="10"/>
  <c r="AI72" i="10"/>
  <c r="AK72" i="10"/>
  <c r="AL72" i="10"/>
  <c r="AM72" i="10"/>
  <c r="AN72" i="10"/>
  <c r="V82" i="1" l="1"/>
  <c r="W82" i="1"/>
  <c r="X82" i="1"/>
  <c r="Y82" i="1"/>
  <c r="AA82" i="1"/>
  <c r="AB82" i="1"/>
  <c r="AC82" i="1"/>
  <c r="AD82" i="1"/>
  <c r="N82" i="2"/>
  <c r="O82" i="2"/>
  <c r="P82" i="2"/>
  <c r="Q82" i="2"/>
  <c r="R82" i="2"/>
  <c r="S82" i="2"/>
  <c r="T82" i="2"/>
  <c r="U82" i="2"/>
  <c r="W82" i="2"/>
  <c r="X82" i="2"/>
  <c r="Y82" i="2"/>
  <c r="Z82" i="2"/>
  <c r="AA82" i="2"/>
  <c r="AB82" i="2"/>
  <c r="AC82" i="2"/>
  <c r="AD82" i="2"/>
  <c r="V81" i="1"/>
  <c r="W81" i="1"/>
  <c r="X81" i="1"/>
  <c r="Y81" i="1"/>
  <c r="AA81" i="1"/>
  <c r="AB81" i="1"/>
  <c r="AC81" i="1"/>
  <c r="AD81" i="1"/>
  <c r="V71" i="10" l="1"/>
  <c r="W71" i="10"/>
  <c r="X71" i="10"/>
  <c r="Y71" i="10"/>
  <c r="AA71" i="10"/>
  <c r="AB71" i="10"/>
  <c r="AC71" i="10"/>
  <c r="AD71" i="10"/>
  <c r="AF71" i="10"/>
  <c r="AG71" i="10"/>
  <c r="AH71" i="10"/>
  <c r="AI71" i="10"/>
  <c r="AK71" i="10"/>
  <c r="AL71" i="10"/>
  <c r="AM71" i="10"/>
  <c r="AN71" i="10"/>
  <c r="V43" i="10"/>
  <c r="W43" i="10"/>
  <c r="X43" i="10"/>
  <c r="Y43" i="10"/>
  <c r="AA43" i="10"/>
  <c r="AB43" i="10"/>
  <c r="AC43" i="10"/>
  <c r="AD43" i="10"/>
  <c r="AF43" i="10"/>
  <c r="AG43" i="10"/>
  <c r="AH43" i="10"/>
  <c r="AI43" i="10"/>
  <c r="AK43" i="10"/>
  <c r="AL43" i="10"/>
  <c r="AM43" i="10"/>
  <c r="AN43" i="10"/>
  <c r="V35" i="10"/>
  <c r="V36" i="10"/>
  <c r="V37" i="10"/>
  <c r="V38" i="10"/>
  <c r="V39" i="10"/>
  <c r="V40" i="10"/>
  <c r="V41" i="10"/>
  <c r="V42" i="10"/>
  <c r="V53" i="1"/>
  <c r="W53" i="1"/>
  <c r="X53" i="1"/>
  <c r="Y53" i="1"/>
  <c r="AA53" i="1"/>
  <c r="AB53" i="1"/>
  <c r="AC53" i="1"/>
  <c r="AD53" i="1"/>
  <c r="N53" i="2"/>
  <c r="O53" i="2"/>
  <c r="P53" i="2"/>
  <c r="Q53" i="2"/>
  <c r="R53" i="2"/>
  <c r="S53" i="2"/>
  <c r="T53" i="2"/>
  <c r="U53" i="2"/>
  <c r="W53" i="2"/>
  <c r="X53" i="2"/>
  <c r="Y53" i="2"/>
  <c r="Z53" i="2"/>
  <c r="AA53" i="2"/>
  <c r="AB53" i="2"/>
  <c r="AC53" i="2"/>
  <c r="AD53" i="2"/>
  <c r="N81" i="2"/>
  <c r="O81" i="2"/>
  <c r="P81" i="2"/>
  <c r="Q81" i="2"/>
  <c r="R81" i="2"/>
  <c r="S81" i="2"/>
  <c r="T81" i="2"/>
  <c r="U81" i="2"/>
  <c r="W81" i="2"/>
  <c r="X81" i="2"/>
  <c r="Y81" i="2"/>
  <c r="Z81" i="2"/>
  <c r="AA81" i="2"/>
  <c r="AB81" i="2"/>
  <c r="AC81" i="2"/>
  <c r="AD81" i="2"/>
  <c r="K64" i="12" l="1"/>
  <c r="L64" i="12"/>
  <c r="M64" i="12"/>
  <c r="N64" i="12"/>
  <c r="O64" i="12"/>
  <c r="P64" i="12"/>
  <c r="R64" i="12"/>
  <c r="S64" i="12"/>
  <c r="T64" i="12"/>
  <c r="U64" i="12"/>
  <c r="V64" i="12"/>
  <c r="W64" i="12"/>
  <c r="P51" i="12"/>
  <c r="O51" i="12"/>
  <c r="N51" i="12"/>
  <c r="M51" i="12"/>
  <c r="L51" i="12"/>
  <c r="K51" i="12"/>
  <c r="D64" i="11"/>
  <c r="F64" i="11"/>
  <c r="D51" i="11"/>
  <c r="F54" i="11"/>
  <c r="F55" i="11"/>
  <c r="F56" i="11"/>
  <c r="D57" i="11"/>
  <c r="F57" i="11"/>
  <c r="D58" i="11"/>
  <c r="F58" i="11"/>
  <c r="D59" i="11"/>
  <c r="F59" i="11"/>
  <c r="D60" i="11"/>
  <c r="F60" i="11"/>
  <c r="D61" i="11"/>
  <c r="F61" i="11"/>
  <c r="D62" i="11"/>
  <c r="F62" i="11"/>
  <c r="D63" i="11"/>
  <c r="F63" i="11"/>
  <c r="N36" i="2"/>
  <c r="O36" i="2"/>
  <c r="P36" i="2"/>
  <c r="Q36" i="2"/>
  <c r="R36" i="2"/>
  <c r="S36" i="2"/>
  <c r="T36" i="2"/>
  <c r="U36" i="2"/>
  <c r="V36" i="1"/>
  <c r="W36" i="1"/>
  <c r="X36" i="1"/>
  <c r="Y36" i="1"/>
  <c r="V26" i="10" l="1"/>
  <c r="W26" i="10"/>
  <c r="X26" i="10"/>
  <c r="Y26" i="10"/>
  <c r="AA26" i="10"/>
  <c r="AB26" i="10"/>
  <c r="AC26" i="10"/>
  <c r="AD26" i="10"/>
  <c r="K63" i="12"/>
  <c r="L63" i="12"/>
  <c r="M63" i="12"/>
  <c r="N63" i="12"/>
  <c r="O63" i="12"/>
  <c r="P63" i="12"/>
  <c r="R63" i="12"/>
  <c r="S63" i="12"/>
  <c r="T63" i="12"/>
  <c r="U63" i="12"/>
  <c r="V63" i="12"/>
  <c r="W63" i="12"/>
  <c r="W42" i="10"/>
  <c r="X42" i="10"/>
  <c r="Y42" i="10"/>
  <c r="AA42" i="10"/>
  <c r="AB42" i="10"/>
  <c r="AC42" i="10"/>
  <c r="AD42" i="10"/>
  <c r="AF42" i="10"/>
  <c r="AG42" i="10"/>
  <c r="AH42" i="10"/>
  <c r="AI42" i="10"/>
  <c r="AK42" i="10"/>
  <c r="AL42" i="10"/>
  <c r="AM42" i="10"/>
  <c r="AN42" i="10"/>
  <c r="V69" i="10"/>
  <c r="V70" i="10"/>
  <c r="V52" i="1" l="1"/>
  <c r="W52" i="1"/>
  <c r="X52" i="1"/>
  <c r="Y52" i="1"/>
  <c r="AA52" i="1"/>
  <c r="AB52" i="1"/>
  <c r="AC52" i="1"/>
  <c r="AD52" i="1"/>
  <c r="N52" i="2"/>
  <c r="O52" i="2"/>
  <c r="P52" i="2"/>
  <c r="Q52" i="2"/>
  <c r="R52" i="2"/>
  <c r="S52" i="2"/>
  <c r="T52" i="2"/>
  <c r="U52" i="2"/>
  <c r="W52" i="2"/>
  <c r="X52" i="2"/>
  <c r="Y52" i="2"/>
  <c r="Z52" i="2"/>
  <c r="AA52" i="2"/>
  <c r="AB52" i="2"/>
  <c r="AC52" i="2"/>
  <c r="AD52" i="2"/>
  <c r="V25" i="10" l="1"/>
  <c r="V29" i="10"/>
  <c r="V57" i="10"/>
  <c r="V58" i="10"/>
  <c r="V59" i="10"/>
  <c r="V60" i="10"/>
  <c r="V61" i="10"/>
  <c r="V62" i="10"/>
  <c r="V63" i="10"/>
  <c r="V64" i="10"/>
  <c r="V65" i="10"/>
  <c r="V66" i="10"/>
  <c r="V67" i="10"/>
  <c r="V68" i="10"/>
  <c r="V51" i="1"/>
  <c r="W51" i="1"/>
  <c r="X51" i="1"/>
  <c r="Y51" i="1"/>
  <c r="AA51" i="1"/>
  <c r="AB51" i="1"/>
  <c r="AC51" i="1"/>
  <c r="AD51" i="1"/>
  <c r="N51" i="2"/>
  <c r="O51" i="2"/>
  <c r="P51" i="2"/>
  <c r="Q51" i="2"/>
  <c r="R51" i="2"/>
  <c r="S51" i="2"/>
  <c r="T51" i="2"/>
  <c r="U51" i="2"/>
  <c r="W51" i="2"/>
  <c r="X51" i="2"/>
  <c r="Y51" i="2"/>
  <c r="Z51" i="2"/>
  <c r="AA51" i="2"/>
  <c r="AB51" i="2"/>
  <c r="AC51" i="2"/>
  <c r="AD51" i="2"/>
  <c r="W41" i="10" l="1"/>
  <c r="X41" i="10"/>
  <c r="Y41" i="10"/>
  <c r="AA41" i="10"/>
  <c r="AB41" i="10"/>
  <c r="AC41" i="10"/>
  <c r="AD41" i="10"/>
  <c r="AF41" i="10"/>
  <c r="AG41" i="10"/>
  <c r="AH41" i="10"/>
  <c r="AI41" i="10"/>
  <c r="AK41" i="10"/>
  <c r="AL41" i="10"/>
  <c r="AM41" i="10"/>
  <c r="AN41" i="10"/>
  <c r="K62" i="12" l="1"/>
  <c r="L62" i="12"/>
  <c r="M62" i="12"/>
  <c r="N62" i="12"/>
  <c r="O62" i="12"/>
  <c r="P62" i="12"/>
  <c r="R62" i="12"/>
  <c r="S62" i="12"/>
  <c r="T62" i="12"/>
  <c r="U62" i="12"/>
  <c r="V62" i="12"/>
  <c r="W62" i="12"/>
  <c r="V50" i="1" l="1"/>
  <c r="W50" i="1"/>
  <c r="X50" i="1"/>
  <c r="Y50" i="1"/>
  <c r="AA50" i="1"/>
  <c r="AB50" i="1"/>
  <c r="AC50" i="1"/>
  <c r="AD50" i="1"/>
  <c r="N50" i="2"/>
  <c r="O50" i="2"/>
  <c r="P50" i="2"/>
  <c r="Q50" i="2"/>
  <c r="R50" i="2"/>
  <c r="S50" i="2"/>
  <c r="T50" i="2"/>
  <c r="U50" i="2"/>
  <c r="W50" i="2"/>
  <c r="X50" i="2"/>
  <c r="Y50" i="2"/>
  <c r="Z50" i="2"/>
  <c r="AA50" i="2"/>
  <c r="AB50" i="2"/>
  <c r="AC50" i="2"/>
  <c r="AD50" i="2"/>
  <c r="W40" i="10"/>
  <c r="X40" i="10"/>
  <c r="Y40" i="10"/>
  <c r="AA40" i="10"/>
  <c r="AB40" i="10"/>
  <c r="AC40" i="10"/>
  <c r="AD40" i="10"/>
  <c r="AF40" i="10"/>
  <c r="AG40" i="10"/>
  <c r="AH40" i="10"/>
  <c r="AI40" i="10"/>
  <c r="AK40" i="10"/>
  <c r="AL40" i="10"/>
  <c r="AM40" i="10"/>
  <c r="AN40" i="10"/>
  <c r="F10" i="9"/>
  <c r="F7" i="9"/>
  <c r="F8" i="9" s="1"/>
  <c r="V49" i="1" l="1"/>
  <c r="W49" i="1"/>
  <c r="X49" i="1"/>
  <c r="Y49" i="1"/>
  <c r="AA49" i="1"/>
  <c r="AB49" i="1"/>
  <c r="AC49" i="1"/>
  <c r="AD49" i="1"/>
  <c r="N49" i="2" l="1"/>
  <c r="O49" i="2"/>
  <c r="P49" i="2"/>
  <c r="Q49" i="2"/>
  <c r="R49" i="2"/>
  <c r="S49" i="2"/>
  <c r="T49" i="2"/>
  <c r="U49" i="2"/>
  <c r="W49" i="2"/>
  <c r="X49" i="2"/>
  <c r="Y49" i="2"/>
  <c r="Z49" i="2"/>
  <c r="AA49" i="2"/>
  <c r="AB49" i="2"/>
  <c r="AC49" i="2"/>
  <c r="AD49" i="2"/>
  <c r="AF70" i="10" l="1"/>
  <c r="AG70" i="10"/>
  <c r="AH70" i="10"/>
  <c r="AI70" i="10"/>
  <c r="AK70" i="10"/>
  <c r="AL70" i="10"/>
  <c r="AM70" i="10"/>
  <c r="AN70" i="10"/>
  <c r="W39" i="10"/>
  <c r="X39" i="10"/>
  <c r="Y39" i="10"/>
  <c r="AA39" i="10"/>
  <c r="AB39" i="10"/>
  <c r="AC39" i="10"/>
  <c r="AD39" i="10"/>
  <c r="AF39" i="10"/>
  <c r="AG39" i="10"/>
  <c r="AH39" i="10"/>
  <c r="AI39" i="10"/>
  <c r="AK39" i="10"/>
  <c r="AL39" i="10"/>
  <c r="AM39" i="10"/>
  <c r="AN39" i="10"/>
  <c r="K50" i="12"/>
  <c r="L50" i="12"/>
  <c r="M50" i="12"/>
  <c r="N50" i="12"/>
  <c r="O50" i="12"/>
  <c r="P50" i="12"/>
  <c r="D50" i="11"/>
  <c r="V80" i="1"/>
  <c r="W80" i="1"/>
  <c r="X80" i="1"/>
  <c r="Y80" i="1"/>
  <c r="AA80" i="1"/>
  <c r="AB80" i="1"/>
  <c r="AC80" i="1"/>
  <c r="AD80" i="1"/>
  <c r="N80" i="2"/>
  <c r="O80" i="2"/>
  <c r="P80" i="2"/>
  <c r="Q80" i="2"/>
  <c r="R80" i="2"/>
  <c r="S80" i="2"/>
  <c r="T80" i="2"/>
  <c r="U80" i="2"/>
  <c r="W80" i="2"/>
  <c r="X80" i="2"/>
  <c r="Y80" i="2"/>
  <c r="Z80" i="2"/>
  <c r="AA80" i="2"/>
  <c r="AB80" i="2"/>
  <c r="AC80" i="2"/>
  <c r="AD80" i="2"/>
  <c r="AD70" i="10" l="1"/>
  <c r="AC70" i="10"/>
  <c r="AB70" i="10"/>
  <c r="AA70" i="10"/>
  <c r="Y70" i="10"/>
  <c r="X70" i="10"/>
  <c r="W70" i="10"/>
  <c r="W25" i="10"/>
  <c r="X25" i="10"/>
  <c r="Y25" i="10"/>
  <c r="AA25" i="10"/>
  <c r="AB25" i="10"/>
  <c r="AC25" i="10"/>
  <c r="AD25" i="10"/>
  <c r="V35" i="1"/>
  <c r="W35" i="1"/>
  <c r="X35" i="1"/>
  <c r="Y35" i="1"/>
  <c r="N35" i="2"/>
  <c r="O35" i="2"/>
  <c r="P35" i="2"/>
  <c r="Q35" i="2"/>
  <c r="R35" i="2"/>
  <c r="S35" i="2"/>
  <c r="T35" i="2"/>
  <c r="U35" i="2"/>
  <c r="K61" i="12" l="1"/>
  <c r="L61" i="12"/>
  <c r="M61" i="12"/>
  <c r="N61" i="12"/>
  <c r="O61" i="12"/>
  <c r="P61" i="12"/>
  <c r="R61" i="12"/>
  <c r="S61" i="12"/>
  <c r="T61" i="12"/>
  <c r="U61" i="12"/>
  <c r="V61" i="12"/>
  <c r="W61" i="12"/>
  <c r="AD29" i="10"/>
  <c r="AC29" i="10"/>
  <c r="AB29" i="10"/>
  <c r="AA29" i="10"/>
  <c r="Y29" i="10"/>
  <c r="X29" i="10"/>
  <c r="W29" i="10"/>
  <c r="Y39" i="1" l="1"/>
  <c r="X39" i="1"/>
  <c r="W39" i="1"/>
  <c r="V39" i="1"/>
  <c r="U39" i="2"/>
  <c r="T39" i="2"/>
  <c r="S39" i="2"/>
  <c r="R39" i="2"/>
  <c r="Q39" i="2"/>
  <c r="P39" i="2"/>
  <c r="O39" i="2"/>
  <c r="N39" i="2"/>
  <c r="D49" i="11"/>
  <c r="K49" i="12"/>
  <c r="L49" i="12"/>
  <c r="M49" i="12"/>
  <c r="N49" i="12"/>
  <c r="O49" i="12"/>
  <c r="P49" i="12"/>
  <c r="K60" i="12"/>
  <c r="L60" i="12"/>
  <c r="M60" i="12"/>
  <c r="N60" i="12"/>
  <c r="O60" i="12"/>
  <c r="P60" i="12"/>
  <c r="R60" i="12"/>
  <c r="S60" i="12"/>
  <c r="T60" i="12"/>
  <c r="U60" i="12"/>
  <c r="V60" i="12"/>
  <c r="W60" i="12"/>
  <c r="W59" i="12"/>
  <c r="R58" i="12"/>
  <c r="S58" i="12"/>
  <c r="T58" i="12"/>
  <c r="U58" i="12"/>
  <c r="V58" i="12"/>
  <c r="W58" i="12"/>
  <c r="R59" i="12"/>
  <c r="S59" i="12"/>
  <c r="T59" i="12"/>
  <c r="U59" i="12"/>
  <c r="V59" i="12"/>
  <c r="R55" i="12"/>
  <c r="S55" i="12"/>
  <c r="T55" i="12"/>
  <c r="U55" i="12"/>
  <c r="V55" i="12"/>
  <c r="W55" i="12"/>
  <c r="R56" i="12"/>
  <c r="S56" i="12"/>
  <c r="T56" i="12"/>
  <c r="U56" i="12"/>
  <c r="V56" i="12"/>
  <c r="W56" i="12"/>
  <c r="R57" i="12"/>
  <c r="S57" i="12"/>
  <c r="T57" i="12"/>
  <c r="U57" i="12"/>
  <c r="V57" i="12"/>
  <c r="W57" i="12"/>
  <c r="S54" i="12"/>
  <c r="T54" i="12"/>
  <c r="U54" i="12"/>
  <c r="V54" i="12"/>
  <c r="W54" i="12"/>
  <c r="R54" i="12"/>
  <c r="P10" i="12"/>
  <c r="K10" i="12"/>
  <c r="AN38" i="10"/>
  <c r="AM38" i="10"/>
  <c r="AL38" i="10"/>
  <c r="AK38" i="10"/>
  <c r="AI38" i="10"/>
  <c r="AH38" i="10"/>
  <c r="AG38" i="10"/>
  <c r="AF38" i="10"/>
  <c r="AN37" i="10"/>
  <c r="AM37" i="10"/>
  <c r="AL37" i="10"/>
  <c r="AK37" i="10"/>
  <c r="AI37" i="10"/>
  <c r="AH37" i="10"/>
  <c r="AG37" i="10"/>
  <c r="AF37" i="10"/>
  <c r="AN36" i="10"/>
  <c r="AM36" i="10"/>
  <c r="AL36" i="10"/>
  <c r="AK36" i="10"/>
  <c r="AI36" i="10"/>
  <c r="AH36" i="10"/>
  <c r="AG36" i="10"/>
  <c r="AF36" i="10"/>
  <c r="AN35" i="10"/>
  <c r="AM35" i="10"/>
  <c r="AL35" i="10"/>
  <c r="AK35" i="10"/>
  <c r="AI35" i="10"/>
  <c r="AH35" i="10"/>
  <c r="AG35" i="10"/>
  <c r="AF35" i="10"/>
  <c r="AN34" i="10"/>
  <c r="AM34" i="10"/>
  <c r="AL34" i="10"/>
  <c r="AK34" i="10"/>
  <c r="AI34" i="10"/>
  <c r="AH34" i="10"/>
  <c r="AG34" i="10"/>
  <c r="AF34" i="10"/>
  <c r="AN33" i="10"/>
  <c r="AM33" i="10"/>
  <c r="AL33" i="10"/>
  <c r="AK33" i="10"/>
  <c r="AI33" i="10"/>
  <c r="AH33" i="10"/>
  <c r="AG33" i="10"/>
  <c r="AF33" i="10"/>
  <c r="AN32" i="10"/>
  <c r="AM32" i="10"/>
  <c r="AL32" i="10"/>
  <c r="AK32" i="10"/>
  <c r="AI32" i="10"/>
  <c r="AH32" i="10"/>
  <c r="AG32" i="10"/>
  <c r="AF32" i="10"/>
  <c r="V79" i="1"/>
  <c r="Y42" i="2"/>
  <c r="AB42" i="2"/>
  <c r="AC42" i="2"/>
  <c r="Z43" i="2"/>
  <c r="AD43" i="2"/>
  <c r="Y44" i="2"/>
  <c r="AB44" i="2"/>
  <c r="AC44" i="2"/>
  <c r="Z45" i="2"/>
  <c r="AD45" i="2"/>
  <c r="Y46" i="2"/>
  <c r="AC46" i="2"/>
  <c r="Y48" i="2"/>
  <c r="AC48" i="2"/>
  <c r="X42" i="2"/>
  <c r="X45" i="2"/>
  <c r="X46" i="2"/>
  <c r="W46" i="2"/>
  <c r="W45" i="2"/>
  <c r="AB48" i="2" l="1"/>
  <c r="AD47" i="2"/>
  <c r="AB46" i="2"/>
  <c r="Z47" i="2"/>
  <c r="W47" i="2"/>
  <c r="W43" i="2"/>
  <c r="W42" i="2"/>
  <c r="X47" i="2"/>
  <c r="X43" i="2"/>
  <c r="W48" i="2"/>
  <c r="AA48" i="2"/>
  <c r="AC47" i="2"/>
  <c r="Y47" i="2"/>
  <c r="AA47" i="2"/>
  <c r="AC45" i="2"/>
  <c r="Y45" i="2"/>
  <c r="AA45" i="2"/>
  <c r="AC43" i="2"/>
  <c r="Y43" i="2"/>
  <c r="AA42" i="2"/>
  <c r="X48" i="2"/>
  <c r="X44" i="2"/>
  <c r="AD48" i="2"/>
  <c r="Z48" i="2"/>
  <c r="AB47" i="2"/>
  <c r="AD46" i="2"/>
  <c r="Z46" i="2"/>
  <c r="AB45" i="2"/>
  <c r="AD44" i="2"/>
  <c r="Z44" i="2"/>
  <c r="AB43" i="2"/>
  <c r="AD42" i="2"/>
  <c r="Z42" i="2"/>
  <c r="AA43" i="2"/>
  <c r="AA46" i="2"/>
  <c r="AA44" i="2"/>
  <c r="Y79" i="1"/>
  <c r="W44" i="2"/>
  <c r="AB57" i="2"/>
  <c r="AC57" i="2"/>
  <c r="AB58" i="2"/>
  <c r="AC58" i="2"/>
  <c r="AB59" i="2"/>
  <c r="AC59" i="2"/>
  <c r="AB60" i="2"/>
  <c r="AC60" i="2"/>
  <c r="AB61" i="2"/>
  <c r="AC61" i="2"/>
  <c r="AB62" i="2"/>
  <c r="AC62" i="2"/>
  <c r="AB63" i="2"/>
  <c r="AC63" i="2"/>
  <c r="AB64" i="2"/>
  <c r="AC64" i="2"/>
  <c r="AB65" i="2"/>
  <c r="AC65" i="2"/>
  <c r="AB66" i="2"/>
  <c r="AC66" i="2"/>
  <c r="AB67" i="2"/>
  <c r="AC67" i="2"/>
  <c r="AB68" i="2"/>
  <c r="AC68" i="2"/>
  <c r="AB69" i="2"/>
  <c r="AC69" i="2"/>
  <c r="AB70" i="2"/>
  <c r="AC70" i="2"/>
  <c r="AB71" i="2"/>
  <c r="AC71" i="2"/>
  <c r="AB72" i="2"/>
  <c r="AC72" i="2"/>
  <c r="AB73" i="2"/>
  <c r="AC73" i="2"/>
  <c r="AB74" i="2"/>
  <c r="AC74" i="2"/>
  <c r="AB75" i="2"/>
  <c r="AC75" i="2"/>
  <c r="AB76" i="2"/>
  <c r="AC76" i="2"/>
  <c r="AB77" i="2"/>
  <c r="AC77" i="2"/>
  <c r="AB78" i="2"/>
  <c r="AC78" i="2"/>
  <c r="AB79" i="2"/>
  <c r="AC79" i="2"/>
  <c r="AC56" i="2"/>
  <c r="AB56" i="2"/>
  <c r="AA57" i="2"/>
  <c r="AA58" i="2"/>
  <c r="AA59" i="2"/>
  <c r="AA60" i="2"/>
  <c r="AA61" i="2"/>
  <c r="AA62" i="2"/>
  <c r="AA63" i="2"/>
  <c r="AA64" i="2"/>
  <c r="AA65" i="2"/>
  <c r="AA66" i="2"/>
  <c r="AA67" i="2"/>
  <c r="AA68" i="2"/>
  <c r="AA69" i="2"/>
  <c r="AA70" i="2"/>
  <c r="AA71" i="2"/>
  <c r="AA72" i="2"/>
  <c r="AA73" i="2"/>
  <c r="AA74" i="2"/>
  <c r="AA75" i="2"/>
  <c r="AA76" i="2"/>
  <c r="AA77" i="2"/>
  <c r="AA78" i="2"/>
  <c r="AA79" i="2"/>
  <c r="T67" i="2"/>
  <c r="U67" i="2"/>
  <c r="AA56" i="2"/>
  <c r="W56" i="2"/>
  <c r="T68" i="2" l="1"/>
  <c r="T69" i="2"/>
  <c r="T70" i="2"/>
  <c r="T71" i="2"/>
  <c r="T72" i="2"/>
  <c r="T73" i="2"/>
  <c r="T74" i="2"/>
  <c r="T75" i="2"/>
  <c r="T76" i="2"/>
  <c r="T77" i="2"/>
  <c r="T78" i="2"/>
  <c r="T79" i="2"/>
  <c r="R67" i="2"/>
  <c r="S67" i="2"/>
  <c r="R68" i="2"/>
  <c r="S68" i="2"/>
  <c r="R69" i="2"/>
  <c r="S69" i="2"/>
  <c r="R70" i="2"/>
  <c r="S70" i="2"/>
  <c r="R71" i="2"/>
  <c r="S71" i="2"/>
  <c r="R72" i="2"/>
  <c r="S72" i="2"/>
  <c r="R73" i="2"/>
  <c r="S73" i="2"/>
  <c r="R74" i="2"/>
  <c r="S74" i="2"/>
  <c r="R75" i="2"/>
  <c r="S75" i="2"/>
  <c r="R76" i="2"/>
  <c r="S76" i="2"/>
  <c r="R77" i="2"/>
  <c r="S77" i="2"/>
  <c r="R78" i="2"/>
  <c r="S78" i="2"/>
  <c r="R79" i="2"/>
  <c r="S79" i="2"/>
  <c r="T45" i="2"/>
  <c r="T46" i="2"/>
  <c r="T47" i="2"/>
  <c r="T48" i="2"/>
  <c r="R45" i="2"/>
  <c r="S45" i="2"/>
  <c r="R46" i="2"/>
  <c r="S46" i="2"/>
  <c r="R47" i="2"/>
  <c r="S47" i="2"/>
  <c r="R48" i="2"/>
  <c r="S48" i="2"/>
  <c r="R12" i="2"/>
  <c r="S12" i="2"/>
  <c r="T12" i="2"/>
  <c r="R13" i="2"/>
  <c r="S13" i="2"/>
  <c r="T13" i="2"/>
  <c r="R14" i="2"/>
  <c r="S14" i="2"/>
  <c r="T14" i="2"/>
  <c r="R15" i="2"/>
  <c r="S15" i="2"/>
  <c r="T15" i="2"/>
  <c r="R16" i="2"/>
  <c r="S16" i="2"/>
  <c r="T16" i="2"/>
  <c r="R17" i="2"/>
  <c r="S17" i="2"/>
  <c r="T17" i="2"/>
  <c r="R18" i="2"/>
  <c r="S18" i="2"/>
  <c r="T18" i="2"/>
  <c r="R19" i="2"/>
  <c r="S19" i="2"/>
  <c r="T19" i="2"/>
  <c r="R20" i="2"/>
  <c r="S20" i="2"/>
  <c r="T20" i="2"/>
  <c r="R21" i="2"/>
  <c r="S21" i="2"/>
  <c r="T21" i="2"/>
  <c r="R22" i="2"/>
  <c r="S22" i="2"/>
  <c r="T22" i="2"/>
  <c r="R23" i="2"/>
  <c r="S23" i="2"/>
  <c r="T23" i="2"/>
  <c r="R24" i="2"/>
  <c r="S24" i="2"/>
  <c r="T24" i="2"/>
  <c r="R25" i="2"/>
  <c r="S25" i="2"/>
  <c r="T25" i="2"/>
  <c r="R26" i="2"/>
  <c r="S26" i="2"/>
  <c r="T26" i="2"/>
  <c r="R27" i="2"/>
  <c r="S27" i="2"/>
  <c r="T27" i="2"/>
  <c r="R28" i="2"/>
  <c r="S28" i="2"/>
  <c r="T28" i="2"/>
  <c r="R29" i="2"/>
  <c r="S29" i="2"/>
  <c r="T29" i="2"/>
  <c r="R30" i="2"/>
  <c r="S30" i="2"/>
  <c r="T30" i="2"/>
  <c r="R31" i="2"/>
  <c r="S31" i="2"/>
  <c r="T31" i="2"/>
  <c r="R32" i="2"/>
  <c r="S32" i="2"/>
  <c r="T32" i="2"/>
  <c r="R33" i="2"/>
  <c r="S33" i="2"/>
  <c r="T33" i="2"/>
  <c r="R34" i="2"/>
  <c r="S34" i="2"/>
  <c r="T34" i="2"/>
  <c r="T11" i="2"/>
  <c r="S11" i="2"/>
  <c r="R11" i="2"/>
  <c r="AD64" i="1" l="1"/>
  <c r="AD66" i="1"/>
  <c r="AD68" i="1"/>
  <c r="AD70" i="1"/>
  <c r="AD72" i="1"/>
  <c r="AD74" i="1"/>
  <c r="Y75" i="1"/>
  <c r="AD76" i="1"/>
  <c r="AD78" i="1"/>
  <c r="AD59" i="1"/>
  <c r="Y11" i="1"/>
  <c r="Y13" i="1"/>
  <c r="Y14" i="1"/>
  <c r="Y15" i="1"/>
  <c r="Y16" i="1"/>
  <c r="Y18" i="1"/>
  <c r="Y19" i="1"/>
  <c r="Y21" i="1"/>
  <c r="Y22" i="1"/>
  <c r="Y23" i="1"/>
  <c r="Y25" i="1"/>
  <c r="Y26" i="1"/>
  <c r="Y27" i="1"/>
  <c r="Y28" i="1"/>
  <c r="Y30" i="1"/>
  <c r="Y31" i="1"/>
  <c r="V68" i="1"/>
  <c r="W68" i="1"/>
  <c r="X68" i="1"/>
  <c r="W69" i="1"/>
  <c r="X69" i="1"/>
  <c r="V70" i="1"/>
  <c r="W70" i="1"/>
  <c r="X70" i="1"/>
  <c r="V71" i="1"/>
  <c r="W71" i="1"/>
  <c r="X71" i="1"/>
  <c r="V72" i="1"/>
  <c r="W72" i="1"/>
  <c r="X72" i="1"/>
  <c r="V73" i="1"/>
  <c r="W73" i="1"/>
  <c r="X73" i="1"/>
  <c r="V74" i="1"/>
  <c r="W74" i="1"/>
  <c r="X74" i="1"/>
  <c r="V75" i="1"/>
  <c r="W75" i="1"/>
  <c r="X75" i="1"/>
  <c r="V76" i="1"/>
  <c r="W76" i="1"/>
  <c r="X76" i="1"/>
  <c r="V77" i="1"/>
  <c r="W77" i="1"/>
  <c r="X77" i="1"/>
  <c r="V78" i="1"/>
  <c r="W78" i="1"/>
  <c r="X78" i="1"/>
  <c r="W79" i="1"/>
  <c r="X79" i="1"/>
  <c r="X67" i="1"/>
  <c r="W67" i="1"/>
  <c r="V67" i="1"/>
  <c r="AA57" i="1"/>
  <c r="AB57" i="1"/>
  <c r="AC57" i="1"/>
  <c r="AB58" i="1"/>
  <c r="AC58" i="1"/>
  <c r="AA59" i="1"/>
  <c r="AB59" i="1"/>
  <c r="AC59" i="1"/>
  <c r="AA60" i="1"/>
  <c r="AB60" i="1"/>
  <c r="AC60" i="1"/>
  <c r="AA61" i="1"/>
  <c r="AB61" i="1"/>
  <c r="AC61" i="1"/>
  <c r="AA62" i="1"/>
  <c r="AB62" i="1"/>
  <c r="AC62" i="1"/>
  <c r="AA63" i="1"/>
  <c r="AB63" i="1"/>
  <c r="AC63" i="1"/>
  <c r="AA64" i="1"/>
  <c r="AB64" i="1"/>
  <c r="AC64" i="1"/>
  <c r="AA65" i="1"/>
  <c r="AB65" i="1"/>
  <c r="AC65" i="1"/>
  <c r="AA66" i="1"/>
  <c r="AB66" i="1"/>
  <c r="AC66" i="1"/>
  <c r="AA67" i="1"/>
  <c r="AB67" i="1"/>
  <c r="AC67" i="1"/>
  <c r="AA68" i="1"/>
  <c r="AB68" i="1"/>
  <c r="AC68" i="1"/>
  <c r="AA69" i="1"/>
  <c r="AB69" i="1"/>
  <c r="AC69" i="1"/>
  <c r="AB70" i="1"/>
  <c r="AC70" i="1"/>
  <c r="AA71" i="1"/>
  <c r="AB71" i="1"/>
  <c r="AC71" i="1"/>
  <c r="AA72" i="1"/>
  <c r="AB72" i="1"/>
  <c r="AC72" i="1"/>
  <c r="AA73" i="1"/>
  <c r="AB73" i="1"/>
  <c r="AC73" i="1"/>
  <c r="AA74" i="1"/>
  <c r="AB74" i="1"/>
  <c r="AC74" i="1"/>
  <c r="AA75" i="1"/>
  <c r="AB75" i="1"/>
  <c r="AC75" i="1"/>
  <c r="AA76" i="1"/>
  <c r="AB76" i="1"/>
  <c r="AC76" i="1"/>
  <c r="AA77" i="1"/>
  <c r="AB77" i="1"/>
  <c r="AC77" i="1"/>
  <c r="AA78" i="1"/>
  <c r="AB78" i="1"/>
  <c r="AC78" i="1"/>
  <c r="AA79" i="1"/>
  <c r="AB79" i="1"/>
  <c r="AC79" i="1"/>
  <c r="AC56" i="1"/>
  <c r="AB56" i="1"/>
  <c r="AA56" i="1"/>
  <c r="V12" i="1"/>
  <c r="W12" i="1"/>
  <c r="X12" i="1"/>
  <c r="V13" i="1"/>
  <c r="W13" i="1"/>
  <c r="X13" i="1"/>
  <c r="V14" i="1"/>
  <c r="W14" i="1"/>
  <c r="X14" i="1"/>
  <c r="V15" i="1"/>
  <c r="W15" i="1"/>
  <c r="X15" i="1"/>
  <c r="V16" i="1"/>
  <c r="W16" i="1"/>
  <c r="X16" i="1"/>
  <c r="V17" i="1"/>
  <c r="W17" i="1"/>
  <c r="X17" i="1"/>
  <c r="V18" i="1"/>
  <c r="W18" i="1"/>
  <c r="X18" i="1"/>
  <c r="V19" i="1"/>
  <c r="W19" i="1"/>
  <c r="X19" i="1"/>
  <c r="V20" i="1"/>
  <c r="W20" i="1"/>
  <c r="X20" i="1"/>
  <c r="V21" i="1"/>
  <c r="W21" i="1"/>
  <c r="X21" i="1"/>
  <c r="V22" i="1"/>
  <c r="W22" i="1"/>
  <c r="X22" i="1"/>
  <c r="V23" i="1"/>
  <c r="W23" i="1"/>
  <c r="X23" i="1"/>
  <c r="V24" i="1"/>
  <c r="W24" i="1"/>
  <c r="X24" i="1"/>
  <c r="V25" i="1"/>
  <c r="W25" i="1"/>
  <c r="X25" i="1"/>
  <c r="V26" i="1"/>
  <c r="W26" i="1"/>
  <c r="X26" i="1"/>
  <c r="V27" i="1"/>
  <c r="W27" i="1"/>
  <c r="X27" i="1"/>
  <c r="V28" i="1"/>
  <c r="W28" i="1"/>
  <c r="X28" i="1"/>
  <c r="V29" i="1"/>
  <c r="W29" i="1"/>
  <c r="X29" i="1"/>
  <c r="V30" i="1"/>
  <c r="W30" i="1"/>
  <c r="X30" i="1"/>
  <c r="V31" i="1"/>
  <c r="W31" i="1"/>
  <c r="X31" i="1"/>
  <c r="V32" i="1"/>
  <c r="W32" i="1"/>
  <c r="X32" i="1"/>
  <c r="W11" i="1"/>
  <c r="X11" i="1"/>
  <c r="V11" i="1"/>
  <c r="W58" i="10"/>
  <c r="X58" i="10"/>
  <c r="Y58" i="10"/>
  <c r="AA58" i="10"/>
  <c r="AB58" i="10"/>
  <c r="AC58" i="10"/>
  <c r="AD58" i="10"/>
  <c r="W59" i="10"/>
  <c r="X59" i="10"/>
  <c r="Y59" i="10"/>
  <c r="AA59" i="10"/>
  <c r="AB59" i="10"/>
  <c r="AC59" i="10"/>
  <c r="AD59" i="10"/>
  <c r="W60" i="10"/>
  <c r="X60" i="10"/>
  <c r="Y60" i="10"/>
  <c r="AA60" i="10"/>
  <c r="AB60" i="10"/>
  <c r="AC60" i="10"/>
  <c r="AD60" i="10"/>
  <c r="W61" i="10"/>
  <c r="X61" i="10"/>
  <c r="Y61" i="10"/>
  <c r="AA61" i="10"/>
  <c r="AB61" i="10"/>
  <c r="AC61" i="10"/>
  <c r="AD61" i="10"/>
  <c r="W62" i="10"/>
  <c r="X62" i="10"/>
  <c r="Y62" i="10"/>
  <c r="AA62" i="10"/>
  <c r="AB62" i="10"/>
  <c r="AC62" i="10"/>
  <c r="AD62" i="10"/>
  <c r="W63" i="10"/>
  <c r="X63" i="10"/>
  <c r="Y63" i="10"/>
  <c r="AA63" i="10"/>
  <c r="AB63" i="10"/>
  <c r="AC63" i="10"/>
  <c r="AD63" i="10"/>
  <c r="W64" i="10"/>
  <c r="X64" i="10"/>
  <c r="Y64" i="10"/>
  <c r="AA64" i="10"/>
  <c r="AB64" i="10"/>
  <c r="AC64" i="10"/>
  <c r="AD64" i="10"/>
  <c r="W65" i="10"/>
  <c r="X65" i="10"/>
  <c r="Y65" i="10"/>
  <c r="AA65" i="10"/>
  <c r="AB65" i="10"/>
  <c r="AC65" i="10"/>
  <c r="AD65" i="10"/>
  <c r="W66" i="10"/>
  <c r="X66" i="10"/>
  <c r="Y66" i="10"/>
  <c r="AA66" i="10"/>
  <c r="AB66" i="10"/>
  <c r="AC66" i="10"/>
  <c r="AD66" i="10"/>
  <c r="W67" i="10"/>
  <c r="X67" i="10"/>
  <c r="Y67" i="10"/>
  <c r="AA67" i="10"/>
  <c r="AB67" i="10"/>
  <c r="AC67" i="10"/>
  <c r="AD67" i="10"/>
  <c r="W68" i="10"/>
  <c r="X68" i="10"/>
  <c r="Y68" i="10"/>
  <c r="AA68" i="10"/>
  <c r="AB68" i="10"/>
  <c r="AC68" i="10"/>
  <c r="AD68" i="10"/>
  <c r="W69" i="10"/>
  <c r="X69" i="10"/>
  <c r="Y69" i="10"/>
  <c r="AA69" i="10"/>
  <c r="AB69" i="10"/>
  <c r="AC69" i="10"/>
  <c r="AD69" i="10"/>
  <c r="W57" i="10"/>
  <c r="X57" i="10"/>
  <c r="Y57" i="10"/>
  <c r="AA57" i="10"/>
  <c r="AB57" i="10"/>
  <c r="AC57" i="10"/>
  <c r="AD57" i="10"/>
  <c r="AF47" i="10"/>
  <c r="AG47" i="10"/>
  <c r="AH47" i="10"/>
  <c r="AI47" i="10"/>
  <c r="AK47" i="10"/>
  <c r="AL47" i="10"/>
  <c r="AM47" i="10"/>
  <c r="AN47" i="10"/>
  <c r="AF48" i="10"/>
  <c r="AG48" i="10"/>
  <c r="AH48" i="10"/>
  <c r="AI48" i="10"/>
  <c r="AK48" i="10"/>
  <c r="AL48" i="10"/>
  <c r="AM48" i="10"/>
  <c r="AN48" i="10"/>
  <c r="AF49" i="10"/>
  <c r="AG49" i="10"/>
  <c r="AH49" i="10"/>
  <c r="AI49" i="10"/>
  <c r="AK49" i="10"/>
  <c r="AL49" i="10"/>
  <c r="AM49" i="10"/>
  <c r="AN49" i="10"/>
  <c r="AF50" i="10"/>
  <c r="AG50" i="10"/>
  <c r="AH50" i="10"/>
  <c r="AI50" i="10"/>
  <c r="AK50" i="10"/>
  <c r="AL50" i="10"/>
  <c r="AM50" i="10"/>
  <c r="AN50" i="10"/>
  <c r="AF51" i="10"/>
  <c r="AG51" i="10"/>
  <c r="AH51" i="10"/>
  <c r="AI51" i="10"/>
  <c r="AK51" i="10"/>
  <c r="AL51" i="10"/>
  <c r="AM51" i="10"/>
  <c r="AN51" i="10"/>
  <c r="AF52" i="10"/>
  <c r="AG52" i="10"/>
  <c r="AH52" i="10"/>
  <c r="AI52" i="10"/>
  <c r="AK52" i="10"/>
  <c r="AL52" i="10"/>
  <c r="AM52" i="10"/>
  <c r="AN52" i="10"/>
  <c r="AF53" i="10"/>
  <c r="AG53" i="10"/>
  <c r="AH53" i="10"/>
  <c r="AI53" i="10"/>
  <c r="AK53" i="10"/>
  <c r="AL53" i="10"/>
  <c r="AM53" i="10"/>
  <c r="AN53" i="10"/>
  <c r="AF54" i="10"/>
  <c r="AG54" i="10"/>
  <c r="AH54" i="10"/>
  <c r="AI54" i="10"/>
  <c r="AK54" i="10"/>
  <c r="AL54" i="10"/>
  <c r="AM54" i="10"/>
  <c r="AN54" i="10"/>
  <c r="AF55" i="10"/>
  <c r="AG55" i="10"/>
  <c r="AH55" i="10"/>
  <c r="AI55" i="10"/>
  <c r="AK55" i="10"/>
  <c r="AL55" i="10"/>
  <c r="AM55" i="10"/>
  <c r="AN55" i="10"/>
  <c r="AF56" i="10"/>
  <c r="AG56" i="10"/>
  <c r="AH56" i="10"/>
  <c r="AI56" i="10"/>
  <c r="AK56" i="10"/>
  <c r="AL56" i="10"/>
  <c r="AM56" i="10"/>
  <c r="AN56" i="10"/>
  <c r="AF57" i="10"/>
  <c r="AG57" i="10"/>
  <c r="AH57" i="10"/>
  <c r="AI57" i="10"/>
  <c r="AK57" i="10"/>
  <c r="AL57" i="10"/>
  <c r="AM57" i="10"/>
  <c r="AN57" i="10"/>
  <c r="AF58" i="10"/>
  <c r="AG58" i="10"/>
  <c r="AH58" i="10"/>
  <c r="AI58" i="10"/>
  <c r="AK58" i="10"/>
  <c r="AL58" i="10"/>
  <c r="AM58" i="10"/>
  <c r="AN58" i="10"/>
  <c r="AF59" i="10"/>
  <c r="AG59" i="10"/>
  <c r="AH59" i="10"/>
  <c r="AI59" i="10"/>
  <c r="AK59" i="10"/>
  <c r="AL59" i="10"/>
  <c r="AM59" i="10"/>
  <c r="AN59" i="10"/>
  <c r="AF60" i="10"/>
  <c r="AG60" i="10"/>
  <c r="AH60" i="10"/>
  <c r="AI60" i="10"/>
  <c r="AK60" i="10"/>
  <c r="AL60" i="10"/>
  <c r="AM60" i="10"/>
  <c r="AN60" i="10"/>
  <c r="AF61" i="10"/>
  <c r="AG61" i="10"/>
  <c r="AH61" i="10"/>
  <c r="AI61" i="10"/>
  <c r="AK61" i="10"/>
  <c r="AL61" i="10"/>
  <c r="AM61" i="10"/>
  <c r="AN61" i="10"/>
  <c r="AF62" i="10"/>
  <c r="AG62" i="10"/>
  <c r="AH62" i="10"/>
  <c r="AI62" i="10"/>
  <c r="AK62" i="10"/>
  <c r="AL62" i="10"/>
  <c r="AM62" i="10"/>
  <c r="AN62" i="10"/>
  <c r="AF63" i="10"/>
  <c r="AG63" i="10"/>
  <c r="AH63" i="10"/>
  <c r="AI63" i="10"/>
  <c r="AK63" i="10"/>
  <c r="AL63" i="10"/>
  <c r="AM63" i="10"/>
  <c r="AN63" i="10"/>
  <c r="AF64" i="10"/>
  <c r="AG64" i="10"/>
  <c r="AH64" i="10"/>
  <c r="AI64" i="10"/>
  <c r="AK64" i="10"/>
  <c r="AL64" i="10"/>
  <c r="AM64" i="10"/>
  <c r="AN64" i="10"/>
  <c r="AF65" i="10"/>
  <c r="AG65" i="10"/>
  <c r="AH65" i="10"/>
  <c r="AI65" i="10"/>
  <c r="AK65" i="10"/>
  <c r="AL65" i="10"/>
  <c r="AM65" i="10"/>
  <c r="AN65" i="10"/>
  <c r="AF66" i="10"/>
  <c r="AG66" i="10"/>
  <c r="AH66" i="10"/>
  <c r="AI66" i="10"/>
  <c r="AK66" i="10"/>
  <c r="AL66" i="10"/>
  <c r="AM66" i="10"/>
  <c r="AN66" i="10"/>
  <c r="AF67" i="10"/>
  <c r="AG67" i="10"/>
  <c r="AH67" i="10"/>
  <c r="AI67" i="10"/>
  <c r="AK67" i="10"/>
  <c r="AL67" i="10"/>
  <c r="AM67" i="10"/>
  <c r="AN67" i="10"/>
  <c r="AF68" i="10"/>
  <c r="AG68" i="10"/>
  <c r="AH68" i="10"/>
  <c r="AI68" i="10"/>
  <c r="AK68" i="10"/>
  <c r="AL68" i="10"/>
  <c r="AM68" i="10"/>
  <c r="AN68" i="10"/>
  <c r="AF69" i="10"/>
  <c r="AG69" i="10"/>
  <c r="AH69" i="10"/>
  <c r="AI69" i="10"/>
  <c r="AK69" i="10"/>
  <c r="AL69" i="10"/>
  <c r="AM69" i="10"/>
  <c r="AN69" i="10"/>
  <c r="AG46" i="10"/>
  <c r="AH46" i="10"/>
  <c r="AI46" i="10"/>
  <c r="AK46" i="10"/>
  <c r="AL46" i="10"/>
  <c r="AM46" i="10"/>
  <c r="AN46" i="10"/>
  <c r="AF46" i="10"/>
  <c r="W35" i="10"/>
  <c r="X35" i="10"/>
  <c r="Y35" i="10"/>
  <c r="AA35" i="10"/>
  <c r="AB35" i="10"/>
  <c r="AC35" i="10"/>
  <c r="AD35" i="10"/>
  <c r="W36" i="10"/>
  <c r="X36" i="10"/>
  <c r="Y36" i="10"/>
  <c r="AA36" i="10"/>
  <c r="AB36" i="10"/>
  <c r="AC36" i="10"/>
  <c r="AD36" i="10"/>
  <c r="W37" i="10"/>
  <c r="X37" i="10"/>
  <c r="Y37" i="10"/>
  <c r="AA37" i="10"/>
  <c r="AB37" i="10"/>
  <c r="AC37" i="10"/>
  <c r="AD37" i="10"/>
  <c r="W38" i="10"/>
  <c r="X38" i="10"/>
  <c r="Y38" i="10"/>
  <c r="AA38" i="10"/>
  <c r="AB38" i="10"/>
  <c r="AC38" i="10"/>
  <c r="AD38" i="10"/>
  <c r="V13" i="10"/>
  <c r="W13" i="10"/>
  <c r="X13" i="10"/>
  <c r="Y13" i="10"/>
  <c r="AA13" i="10"/>
  <c r="AB13" i="10"/>
  <c r="AC13" i="10"/>
  <c r="AD13" i="10"/>
  <c r="V14" i="10"/>
  <c r="W14" i="10"/>
  <c r="X14" i="10"/>
  <c r="Y14" i="10"/>
  <c r="AA14" i="10"/>
  <c r="AB14" i="10"/>
  <c r="AC14" i="10"/>
  <c r="AD14" i="10"/>
  <c r="V15" i="10"/>
  <c r="W15" i="10"/>
  <c r="X15" i="10"/>
  <c r="Y15" i="10"/>
  <c r="AA15" i="10"/>
  <c r="AB15" i="10"/>
  <c r="AC15" i="10"/>
  <c r="AD15" i="10"/>
  <c r="V16" i="10"/>
  <c r="W16" i="10"/>
  <c r="X16" i="10"/>
  <c r="Y16" i="10"/>
  <c r="AA16" i="10"/>
  <c r="AB16" i="10"/>
  <c r="AC16" i="10"/>
  <c r="AD16" i="10"/>
  <c r="V17" i="10"/>
  <c r="W17" i="10"/>
  <c r="X17" i="10"/>
  <c r="Y17" i="10"/>
  <c r="AA17" i="10"/>
  <c r="AB17" i="10"/>
  <c r="AC17" i="10"/>
  <c r="AD17" i="10"/>
  <c r="V18" i="10"/>
  <c r="W18" i="10"/>
  <c r="X18" i="10"/>
  <c r="Y18" i="10"/>
  <c r="AA18" i="10"/>
  <c r="AB18" i="10"/>
  <c r="AC18" i="10"/>
  <c r="AD18" i="10"/>
  <c r="V19" i="10"/>
  <c r="W19" i="10"/>
  <c r="X19" i="10"/>
  <c r="Y19" i="10"/>
  <c r="AA19" i="10"/>
  <c r="AB19" i="10"/>
  <c r="AC19" i="10"/>
  <c r="AD19" i="10"/>
  <c r="V20" i="10"/>
  <c r="W20" i="10"/>
  <c r="X20" i="10"/>
  <c r="Y20" i="10"/>
  <c r="AA20" i="10"/>
  <c r="AB20" i="10"/>
  <c r="AC20" i="10"/>
  <c r="AD20" i="10"/>
  <c r="V21" i="10"/>
  <c r="W21" i="10"/>
  <c r="X21" i="10"/>
  <c r="Y21" i="10"/>
  <c r="AA21" i="10"/>
  <c r="AB21" i="10"/>
  <c r="AC21" i="10"/>
  <c r="AD21" i="10"/>
  <c r="V22" i="10"/>
  <c r="W22" i="10"/>
  <c r="X22" i="10"/>
  <c r="Y22" i="10"/>
  <c r="AA22" i="10"/>
  <c r="AB22" i="10"/>
  <c r="AC22" i="10"/>
  <c r="AD22" i="10"/>
  <c r="V23" i="10"/>
  <c r="W23" i="10"/>
  <c r="X23" i="10"/>
  <c r="Y23" i="10"/>
  <c r="AA23" i="10"/>
  <c r="AB23" i="10"/>
  <c r="AC23" i="10"/>
  <c r="AD23" i="10"/>
  <c r="V24" i="10"/>
  <c r="W24" i="10"/>
  <c r="X24" i="10"/>
  <c r="Y24" i="10"/>
  <c r="AA24" i="10"/>
  <c r="AB24" i="10"/>
  <c r="AC24" i="10"/>
  <c r="AD24" i="10"/>
  <c r="AD12" i="10"/>
  <c r="AC12" i="10"/>
  <c r="AB12" i="10"/>
  <c r="AA12" i="10"/>
  <c r="W12" i="10"/>
  <c r="X12" i="10"/>
  <c r="Y12" i="10"/>
  <c r="V12" i="10"/>
  <c r="L57" i="12"/>
  <c r="M57" i="12"/>
  <c r="N57" i="12"/>
  <c r="O57" i="12"/>
  <c r="P57" i="12"/>
  <c r="L58" i="12"/>
  <c r="M58" i="12"/>
  <c r="N58" i="12"/>
  <c r="O58" i="12"/>
  <c r="P58" i="12"/>
  <c r="L59" i="12"/>
  <c r="M59" i="12"/>
  <c r="N59" i="12"/>
  <c r="O59" i="12"/>
  <c r="P59" i="12"/>
  <c r="K58" i="12"/>
  <c r="K59" i="12"/>
  <c r="K57" i="12"/>
  <c r="L10" i="12"/>
  <c r="M10" i="12"/>
  <c r="N10" i="12"/>
  <c r="O10" i="12"/>
  <c r="L11" i="12"/>
  <c r="M11" i="12"/>
  <c r="N11" i="12"/>
  <c r="O11" i="12"/>
  <c r="P11" i="12"/>
  <c r="L12" i="12"/>
  <c r="M12" i="12"/>
  <c r="N12" i="12"/>
  <c r="O12" i="12"/>
  <c r="P12" i="12"/>
  <c r="L13" i="12"/>
  <c r="M13" i="12"/>
  <c r="N13" i="12"/>
  <c r="O13" i="12"/>
  <c r="P13" i="12"/>
  <c r="L14" i="12"/>
  <c r="M14" i="12"/>
  <c r="N14" i="12"/>
  <c r="O14" i="12"/>
  <c r="P14" i="12"/>
  <c r="L15" i="12"/>
  <c r="M15" i="12"/>
  <c r="N15" i="12"/>
  <c r="O15" i="12"/>
  <c r="P15" i="12"/>
  <c r="L16" i="12"/>
  <c r="M16" i="12"/>
  <c r="N16" i="12"/>
  <c r="O16" i="12"/>
  <c r="P16" i="12"/>
  <c r="L17" i="12"/>
  <c r="M17" i="12"/>
  <c r="N17" i="12"/>
  <c r="O17" i="12"/>
  <c r="P17" i="12"/>
  <c r="L18" i="12"/>
  <c r="M18" i="12"/>
  <c r="N18" i="12"/>
  <c r="O18" i="12"/>
  <c r="P18" i="12"/>
  <c r="L19" i="12"/>
  <c r="M19" i="12"/>
  <c r="N19" i="12"/>
  <c r="O19" i="12"/>
  <c r="P19" i="12"/>
  <c r="L20" i="12"/>
  <c r="M20" i="12"/>
  <c r="N20" i="12"/>
  <c r="O20" i="12"/>
  <c r="P20" i="12"/>
  <c r="L21" i="12"/>
  <c r="M21" i="12"/>
  <c r="N21" i="12"/>
  <c r="O21" i="12"/>
  <c r="P21" i="12"/>
  <c r="L22" i="12"/>
  <c r="M22" i="12"/>
  <c r="N22" i="12"/>
  <c r="O22" i="12"/>
  <c r="P22" i="12"/>
  <c r="L23" i="12"/>
  <c r="M23" i="12"/>
  <c r="N23" i="12"/>
  <c r="O23" i="12"/>
  <c r="P23" i="12"/>
  <c r="L24" i="12"/>
  <c r="M24" i="12"/>
  <c r="N24" i="12"/>
  <c r="O24" i="12"/>
  <c r="P24" i="12"/>
  <c r="L25" i="12"/>
  <c r="M25" i="12"/>
  <c r="N25" i="12"/>
  <c r="O25" i="12"/>
  <c r="P25" i="12"/>
  <c r="L26" i="12"/>
  <c r="M26" i="12"/>
  <c r="N26" i="12"/>
  <c r="O26" i="12"/>
  <c r="P26" i="12"/>
  <c r="L27" i="12"/>
  <c r="M27" i="12"/>
  <c r="N27" i="12"/>
  <c r="O27" i="12"/>
  <c r="P27" i="12"/>
  <c r="L28" i="12"/>
  <c r="M28" i="12"/>
  <c r="N28" i="12"/>
  <c r="O28" i="12"/>
  <c r="P28" i="12"/>
  <c r="L29" i="12"/>
  <c r="M29" i="12"/>
  <c r="N29" i="12"/>
  <c r="O29" i="12"/>
  <c r="P29" i="12"/>
  <c r="L30" i="12"/>
  <c r="M30" i="12"/>
  <c r="N30" i="12"/>
  <c r="O30" i="12"/>
  <c r="P30" i="12"/>
  <c r="L31" i="12"/>
  <c r="M31" i="12"/>
  <c r="N31" i="12"/>
  <c r="O31" i="12"/>
  <c r="P31" i="12"/>
  <c r="L32" i="12"/>
  <c r="M32" i="12"/>
  <c r="N32" i="12"/>
  <c r="O32" i="12"/>
  <c r="P32" i="12"/>
  <c r="L33" i="12"/>
  <c r="M33" i="12"/>
  <c r="N33" i="12"/>
  <c r="O33" i="12"/>
  <c r="P33" i="12"/>
  <c r="L34" i="12"/>
  <c r="M34" i="12"/>
  <c r="N34" i="12"/>
  <c r="O34" i="12"/>
  <c r="P34" i="12"/>
  <c r="L35" i="12"/>
  <c r="M35" i="12"/>
  <c r="N35" i="12"/>
  <c r="O35" i="12"/>
  <c r="P35" i="12"/>
  <c r="L36" i="12"/>
  <c r="M36" i="12"/>
  <c r="N36" i="12"/>
  <c r="O36" i="12"/>
  <c r="P36" i="12"/>
  <c r="L37" i="12"/>
  <c r="M37" i="12"/>
  <c r="N37" i="12"/>
  <c r="O37" i="12"/>
  <c r="P37" i="12"/>
  <c r="L38" i="12"/>
  <c r="M38" i="12"/>
  <c r="N38" i="12"/>
  <c r="O38" i="12"/>
  <c r="P38" i="12"/>
  <c r="L39" i="12"/>
  <c r="M39" i="12"/>
  <c r="N39" i="12"/>
  <c r="O39" i="12"/>
  <c r="P39" i="12"/>
  <c r="L40" i="12"/>
  <c r="M40" i="12"/>
  <c r="N40" i="12"/>
  <c r="O40" i="12"/>
  <c r="P40" i="12"/>
  <c r="L41" i="12"/>
  <c r="M41" i="12"/>
  <c r="N41" i="12"/>
  <c r="O41" i="12"/>
  <c r="P41" i="12"/>
  <c r="L42" i="12"/>
  <c r="M42" i="12"/>
  <c r="N42" i="12"/>
  <c r="O42" i="12"/>
  <c r="P42" i="12"/>
  <c r="L43" i="12"/>
  <c r="M43" i="12"/>
  <c r="N43" i="12"/>
  <c r="O43" i="12"/>
  <c r="P43" i="12"/>
  <c r="L44" i="12"/>
  <c r="M44" i="12"/>
  <c r="N44" i="12"/>
  <c r="O44" i="12"/>
  <c r="P44" i="12"/>
  <c r="L45" i="12"/>
  <c r="M45" i="12"/>
  <c r="N45" i="12"/>
  <c r="O45" i="12"/>
  <c r="P45" i="12"/>
  <c r="L46" i="12"/>
  <c r="M46" i="12"/>
  <c r="N46" i="12"/>
  <c r="O46" i="12"/>
  <c r="P46" i="12"/>
  <c r="L47" i="12"/>
  <c r="M47" i="12"/>
  <c r="N47" i="12"/>
  <c r="O47" i="12"/>
  <c r="P47" i="12"/>
  <c r="L48" i="12"/>
  <c r="M48" i="12"/>
  <c r="N48" i="12"/>
  <c r="O48" i="12"/>
  <c r="P48"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Y70" i="1" l="1"/>
  <c r="AD56" i="1"/>
  <c r="AD60" i="1"/>
  <c r="AD79" i="1"/>
  <c r="AD57" i="1"/>
  <c r="AD61" i="1"/>
  <c r="AD67" i="1"/>
  <c r="Y71" i="1"/>
  <c r="AD63" i="1"/>
  <c r="AD58" i="1"/>
  <c r="AD62" i="1"/>
  <c r="Y78" i="1"/>
  <c r="AD75" i="1"/>
  <c r="AD77" i="1"/>
  <c r="AD73" i="1"/>
  <c r="AD69" i="1"/>
  <c r="AD65" i="1"/>
  <c r="Y74" i="1"/>
  <c r="AD71" i="1"/>
  <c r="Y29" i="1"/>
  <c r="Y17" i="1"/>
  <c r="Y32" i="1"/>
  <c r="Y24" i="1"/>
  <c r="Y20" i="1"/>
  <c r="Y12" i="1"/>
  <c r="Y77" i="1"/>
  <c r="Y73" i="1"/>
  <c r="Y69" i="1"/>
  <c r="Y67" i="1"/>
  <c r="Y76" i="1"/>
  <c r="Y72" i="1"/>
  <c r="Y68" i="1"/>
  <c r="B7" i="9"/>
  <c r="B8" i="9" s="1"/>
  <c r="B9" i="9" s="1"/>
  <c r="B10" i="9" s="1"/>
  <c r="U11" i="2"/>
  <c r="U12" i="2"/>
  <c r="U13" i="2"/>
  <c r="U15" i="2"/>
  <c r="U16" i="2"/>
  <c r="U17" i="2"/>
  <c r="U19" i="2"/>
  <c r="U20" i="2"/>
  <c r="U21" i="2"/>
  <c r="U23" i="2"/>
  <c r="U24" i="2"/>
  <c r="U25" i="2"/>
  <c r="U27" i="2"/>
  <c r="U28" i="2"/>
  <c r="U29" i="2"/>
  <c r="U31" i="2"/>
  <c r="U32" i="2"/>
  <c r="U33" i="2"/>
  <c r="P11" i="2"/>
  <c r="N12" i="2"/>
  <c r="O12" i="2"/>
  <c r="P12" i="2"/>
  <c r="Q12" i="2"/>
  <c r="N13" i="2"/>
  <c r="O13" i="2"/>
  <c r="P13" i="2"/>
  <c r="Q13" i="2"/>
  <c r="N14" i="2"/>
  <c r="O14" i="2"/>
  <c r="P14" i="2"/>
  <c r="Q14" i="2"/>
  <c r="N15" i="2"/>
  <c r="O15" i="2"/>
  <c r="P15" i="2"/>
  <c r="Q15" i="2"/>
  <c r="N16" i="2"/>
  <c r="O16" i="2"/>
  <c r="P16" i="2"/>
  <c r="Q16" i="2"/>
  <c r="N17" i="2"/>
  <c r="O17" i="2"/>
  <c r="P17" i="2"/>
  <c r="Q17" i="2"/>
  <c r="N18" i="2"/>
  <c r="O18" i="2"/>
  <c r="P18" i="2"/>
  <c r="Q18" i="2"/>
  <c r="N19" i="2"/>
  <c r="O19" i="2"/>
  <c r="P19" i="2"/>
  <c r="Q19" i="2"/>
  <c r="N20" i="2"/>
  <c r="O20" i="2"/>
  <c r="Q20" i="2"/>
  <c r="N21" i="2"/>
  <c r="O21" i="2"/>
  <c r="P21" i="2"/>
  <c r="Q21" i="2"/>
  <c r="N22" i="2"/>
  <c r="O22" i="2"/>
  <c r="P22" i="2"/>
  <c r="Q22" i="2"/>
  <c r="N23" i="2"/>
  <c r="O23" i="2"/>
  <c r="P23" i="2"/>
  <c r="Q23" i="2"/>
  <c r="N24" i="2"/>
  <c r="O24" i="2"/>
  <c r="P24" i="2"/>
  <c r="Q24" i="2"/>
  <c r="N25" i="2"/>
  <c r="O25" i="2"/>
  <c r="P25" i="2"/>
  <c r="Q25" i="2"/>
  <c r="N26" i="2"/>
  <c r="O26" i="2"/>
  <c r="P26" i="2"/>
  <c r="Q26" i="2"/>
  <c r="N27" i="2"/>
  <c r="O27" i="2"/>
  <c r="P27" i="2"/>
  <c r="Q27" i="2"/>
  <c r="N28" i="2"/>
  <c r="O28" i="2"/>
  <c r="P28" i="2"/>
  <c r="Q28" i="2"/>
  <c r="N29" i="2"/>
  <c r="O29" i="2"/>
  <c r="P29" i="2"/>
  <c r="Q29" i="2"/>
  <c r="N30" i="2"/>
  <c r="O30" i="2"/>
  <c r="P30" i="2"/>
  <c r="Q30" i="2"/>
  <c r="N31" i="2"/>
  <c r="O31" i="2"/>
  <c r="P31" i="2"/>
  <c r="Q31" i="2"/>
  <c r="N32" i="2"/>
  <c r="O32" i="2"/>
  <c r="P32" i="2"/>
  <c r="Q32" i="2"/>
  <c r="N33" i="2"/>
  <c r="O33" i="2"/>
  <c r="P33" i="2"/>
  <c r="Q33" i="2"/>
  <c r="N34" i="2"/>
  <c r="O34" i="2"/>
  <c r="P34" i="2"/>
  <c r="Q34" i="2"/>
  <c r="AC44" i="1"/>
  <c r="AB43" i="1"/>
  <c r="AD57" i="2"/>
  <c r="AD61" i="2"/>
  <c r="AD64" i="2"/>
  <c r="AD65" i="2"/>
  <c r="Z57" i="2"/>
  <c r="Z59" i="2"/>
  <c r="Z61" i="2"/>
  <c r="Z63" i="2"/>
  <c r="Z65" i="2"/>
  <c r="X58" i="2"/>
  <c r="X60" i="2"/>
  <c r="X62" i="2"/>
  <c r="X64" i="2"/>
  <c r="X66" i="2"/>
  <c r="W33" i="1" l="1"/>
  <c r="X33" i="1"/>
  <c r="AA43" i="1"/>
  <c r="AB44" i="1"/>
  <c r="AC45" i="1"/>
  <c r="X34" i="1"/>
  <c r="AA47" i="1"/>
  <c r="V33" i="1"/>
  <c r="AB42" i="1"/>
  <c r="AC43" i="1"/>
  <c r="AC48" i="1"/>
  <c r="AB47" i="1"/>
  <c r="AB46" i="1"/>
  <c r="AC47" i="1"/>
  <c r="AA42" i="1"/>
  <c r="AA46" i="1"/>
  <c r="AA48" i="1"/>
  <c r="AB48" i="1"/>
  <c r="AA45" i="1"/>
  <c r="AC42" i="1"/>
  <c r="AA44" i="1"/>
  <c r="AB45" i="1"/>
  <c r="AC46" i="1"/>
  <c r="W47" i="1"/>
  <c r="P20" i="2"/>
  <c r="AD60" i="2"/>
  <c r="W65" i="2"/>
  <c r="W63" i="2"/>
  <c r="W61" i="2"/>
  <c r="W59" i="2"/>
  <c r="W57" i="2"/>
  <c r="Y66" i="2"/>
  <c r="Y64" i="2"/>
  <c r="Y62" i="2"/>
  <c r="Y60" i="2"/>
  <c r="Y58" i="2"/>
  <c r="Y56" i="2"/>
  <c r="AD66" i="2"/>
  <c r="AD62" i="2"/>
  <c r="AD58" i="2"/>
  <c r="O79" i="2"/>
  <c r="X67" i="2"/>
  <c r="O67" i="2"/>
  <c r="O71" i="2"/>
  <c r="X71" i="2"/>
  <c r="U69" i="2"/>
  <c r="AD69" i="2"/>
  <c r="U75" i="2"/>
  <c r="AD75" i="2"/>
  <c r="O77" i="2"/>
  <c r="X77" i="2"/>
  <c r="X56" i="2"/>
  <c r="Y67" i="2"/>
  <c r="P67" i="2"/>
  <c r="P79" i="2"/>
  <c r="N73" i="2"/>
  <c r="W73" i="2"/>
  <c r="N71" i="2"/>
  <c r="W71" i="2"/>
  <c r="N69" i="2"/>
  <c r="W69" i="2"/>
  <c r="Y73" i="2"/>
  <c r="P73" i="2"/>
  <c r="Y71" i="2"/>
  <c r="P71" i="2"/>
  <c r="Z69" i="2"/>
  <c r="Q69" i="2"/>
  <c r="P68" i="2"/>
  <c r="Y68" i="2"/>
  <c r="W74" i="2"/>
  <c r="N74" i="2"/>
  <c r="O75" i="2"/>
  <c r="X75" i="2"/>
  <c r="AD72" i="2"/>
  <c r="U72" i="2"/>
  <c r="Q76" i="2"/>
  <c r="Z76" i="2"/>
  <c r="U77" i="2"/>
  <c r="AD77" i="2"/>
  <c r="N77" i="2"/>
  <c r="W77" i="2"/>
  <c r="W78" i="2"/>
  <c r="N78" i="2"/>
  <c r="W79" i="2"/>
  <c r="O11" i="2"/>
  <c r="O73" i="2"/>
  <c r="X73" i="2"/>
  <c r="Z73" i="2"/>
  <c r="Q73" i="2"/>
  <c r="Q68" i="2"/>
  <c r="Z68" i="2"/>
  <c r="Y75" i="2"/>
  <c r="P75" i="2"/>
  <c r="AD76" i="2"/>
  <c r="U76" i="2"/>
  <c r="W64" i="2"/>
  <c r="W60" i="2"/>
  <c r="W58" i="2"/>
  <c r="Y65" i="2"/>
  <c r="Y63" i="2"/>
  <c r="Y61" i="2"/>
  <c r="Y59" i="2"/>
  <c r="Y57" i="2"/>
  <c r="Q67" i="2"/>
  <c r="Z67" i="2"/>
  <c r="Q79" i="2"/>
  <c r="AD56" i="2"/>
  <c r="X72" i="2"/>
  <c r="O72" i="2"/>
  <c r="X70" i="2"/>
  <c r="O70" i="2"/>
  <c r="X68" i="2"/>
  <c r="O68" i="2"/>
  <c r="Q72" i="2"/>
  <c r="Z72" i="2"/>
  <c r="Q70" i="2"/>
  <c r="Z70" i="2"/>
  <c r="Y69" i="2"/>
  <c r="P69" i="2"/>
  <c r="Q74" i="2"/>
  <c r="Z74" i="2"/>
  <c r="N75" i="2"/>
  <c r="W75" i="2"/>
  <c r="U71" i="2"/>
  <c r="AD71" i="2"/>
  <c r="P76" i="2"/>
  <c r="Y76" i="2"/>
  <c r="Z77" i="2"/>
  <c r="Q77" i="2"/>
  <c r="Z79" i="2"/>
  <c r="Q78" i="2"/>
  <c r="Z78" i="2"/>
  <c r="N11" i="2"/>
  <c r="O69" i="2"/>
  <c r="X69" i="2"/>
  <c r="Z71" i="2"/>
  <c r="Q71" i="2"/>
  <c r="X74" i="2"/>
  <c r="O74" i="2"/>
  <c r="U73" i="2"/>
  <c r="AD73" i="2"/>
  <c r="W76" i="2"/>
  <c r="N76" i="2"/>
  <c r="X78" i="2"/>
  <c r="X79" i="2"/>
  <c r="O78" i="2"/>
  <c r="W66" i="2"/>
  <c r="W62" i="2"/>
  <c r="X65" i="2"/>
  <c r="X63" i="2"/>
  <c r="X61" i="2"/>
  <c r="X59" i="2"/>
  <c r="X57" i="2"/>
  <c r="N79" i="2"/>
  <c r="N67" i="2"/>
  <c r="W67" i="2"/>
  <c r="Z66" i="2"/>
  <c r="Z64" i="2"/>
  <c r="Z62" i="2"/>
  <c r="Z60" i="2"/>
  <c r="Z58" i="2"/>
  <c r="Z56" i="2"/>
  <c r="AD63" i="2"/>
  <c r="AD59" i="2"/>
  <c r="U79" i="2"/>
  <c r="AD67" i="2"/>
  <c r="W72" i="2"/>
  <c r="N72" i="2"/>
  <c r="W70" i="2"/>
  <c r="N70" i="2"/>
  <c r="W68" i="2"/>
  <c r="N68" i="2"/>
  <c r="P72" i="2"/>
  <c r="Y72" i="2"/>
  <c r="P70" i="2"/>
  <c r="Y70" i="2"/>
  <c r="AD68" i="2"/>
  <c r="U68" i="2"/>
  <c r="P74" i="2"/>
  <c r="Y74" i="2"/>
  <c r="Z75" i="2"/>
  <c r="Q75" i="2"/>
  <c r="AD74" i="2"/>
  <c r="U74" i="2"/>
  <c r="AD70" i="2"/>
  <c r="U70" i="2"/>
  <c r="X76" i="2"/>
  <c r="O76" i="2"/>
  <c r="Y77" i="2"/>
  <c r="P77" i="2"/>
  <c r="Y79" i="2"/>
  <c r="P78" i="2"/>
  <c r="Y78" i="2"/>
  <c r="Q11" i="2"/>
  <c r="U34" i="2"/>
  <c r="U30" i="2"/>
  <c r="U26" i="2"/>
  <c r="U22" i="2"/>
  <c r="U18" i="2"/>
  <c r="U14" i="2"/>
  <c r="AD78" i="2"/>
  <c r="U78" i="2"/>
  <c r="AD79" i="2"/>
  <c r="V45" i="1"/>
  <c r="W45" i="1"/>
  <c r="X47" i="1"/>
  <c r="V48" i="1"/>
  <c r="X45" i="1"/>
  <c r="X48" i="1"/>
  <c r="W46" i="1"/>
  <c r="X46" i="1"/>
  <c r="V46" i="1"/>
  <c r="V47" i="1"/>
  <c r="W48" i="1"/>
  <c r="N47" i="2"/>
  <c r="AD43" i="1" l="1"/>
  <c r="V34" i="1"/>
  <c r="AD44" i="1"/>
  <c r="Y33" i="1"/>
  <c r="Y46" i="1"/>
  <c r="W34" i="1"/>
  <c r="AD46" i="1"/>
  <c r="AD47" i="1"/>
  <c r="Y48" i="1"/>
  <c r="AD45" i="1"/>
  <c r="Y45" i="1"/>
  <c r="AD48" i="1"/>
  <c r="AD42" i="1"/>
  <c r="Y47" i="1"/>
  <c r="U47" i="2"/>
  <c r="Q47" i="2"/>
  <c r="U45" i="2"/>
  <c r="N48" i="2"/>
  <c r="O45" i="2"/>
  <c r="Q48" i="2"/>
  <c r="P45" i="2"/>
  <c r="P46" i="2"/>
  <c r="O47" i="2"/>
  <c r="P47" i="2"/>
  <c r="O48" i="2"/>
  <c r="U46" i="2"/>
  <c r="N46" i="2"/>
  <c r="U48" i="2"/>
  <c r="O46" i="2"/>
  <c r="Q46" i="2"/>
  <c r="N45" i="2"/>
  <c r="Q45" i="2"/>
  <c r="P48" i="2"/>
  <c r="Y34" i="1" l="1"/>
</calcChain>
</file>

<file path=xl/sharedStrings.xml><?xml version="1.0" encoding="utf-8"?>
<sst xmlns="http://schemas.openxmlformats.org/spreadsheetml/2006/main" count="1476" uniqueCount="111">
  <si>
    <t>Total</t>
  </si>
  <si>
    <t>New Capital</t>
  </si>
  <si>
    <t>Refunding</t>
  </si>
  <si>
    <t>GO</t>
  </si>
  <si>
    <t>Revenue</t>
  </si>
  <si>
    <t>Callable</t>
  </si>
  <si>
    <t>Non-Callable</t>
  </si>
  <si>
    <t>Competitive</t>
  </si>
  <si>
    <t>Negotiated</t>
  </si>
  <si>
    <t>Description</t>
  </si>
  <si>
    <t>Contact</t>
  </si>
  <si>
    <t>Source:</t>
  </si>
  <si>
    <t>Years</t>
  </si>
  <si>
    <t>Private Placement</t>
  </si>
  <si>
    <t>Coupon Type</t>
  </si>
  <si>
    <t>Convertible</t>
  </si>
  <si>
    <t>Auction Rate</t>
  </si>
  <si>
    <t>Capital Type</t>
  </si>
  <si>
    <t>Callable Status</t>
  </si>
  <si>
    <t>Average Final Maturity at Issuance</t>
  </si>
  <si>
    <t>Tax Type</t>
  </si>
  <si>
    <t>AMT</t>
  </si>
  <si>
    <t>Taxable</t>
  </si>
  <si>
    <t>Tax Exempt</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</si>
  <si>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</si>
  <si>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research@sifma.org</t>
  </si>
  <si>
    <t>Last Updated:</t>
  </si>
  <si>
    <t>Tab</t>
  </si>
  <si>
    <t>Frequency</t>
  </si>
  <si>
    <t>Start Period</t>
  </si>
  <si>
    <t>Last Period</t>
  </si>
  <si>
    <t>A, Q, M</t>
  </si>
  <si>
    <t>If using this data in a published report, please cite SIFMA as the source</t>
  </si>
  <si>
    <t>SIFMA Research</t>
  </si>
  <si>
    <t>The content in this workbook is for informational purposes only, not for investment recommendations. As the information is aggregated from multiple third-party sources, SIFMA makes no representations to the accuracy or completeness of the information. All data subject to revision, with no obligation to do so or notify users of any changes.</t>
  </si>
  <si>
    <t xml:space="preserve">This workbook is subject to the Terms of Use applicable to SIFMA’s website, available at http://www.sifma.org/legal. Copyright © 2021 </t>
  </si>
  <si>
    <t>US Municipal Bonds: Outstanding</t>
  </si>
  <si>
    <t>US Municipal Bonds: Holders</t>
  </si>
  <si>
    <t>A, Q</t>
  </si>
  <si>
    <t>US Municipal Bonds: Issuance, Trading Volume, Outstanding, Holders</t>
  </si>
  <si>
    <t>US Municipal Bonds: Trading Volume</t>
  </si>
  <si>
    <t>US Municipal Bonds: Issuance - Total</t>
  </si>
  <si>
    <t>Customer Bought</t>
  </si>
  <si>
    <t>Customer Sold</t>
  </si>
  <si>
    <t>Security:</t>
  </si>
  <si>
    <t>Series:</t>
  </si>
  <si>
    <t>Units:</t>
  </si>
  <si>
    <t>The Federal Reseve</t>
  </si>
  <si>
    <t>Note:</t>
  </si>
  <si>
    <t>1Q20</t>
  </si>
  <si>
    <t>2Q20</t>
  </si>
  <si>
    <t>3Q20</t>
  </si>
  <si>
    <t>4Q20</t>
  </si>
  <si>
    <t>1Q21</t>
  </si>
  <si>
    <t>2Q21</t>
  </si>
  <si>
    <t>3Q21</t>
  </si>
  <si>
    <t>4Q21</t>
  </si>
  <si>
    <t>US Municipal Bonds</t>
  </si>
  <si>
    <t>Outstanding</t>
  </si>
  <si>
    <t>Due to the change in underlying sourcing from the Federal Reserve, muncipal securities outstanding has been restated from 2004 onward and revised upward by about $840 billion.</t>
  </si>
  <si>
    <t>Holders</t>
  </si>
  <si>
    <t>Individuals includes households and nonprofit organizations. Mutual funds includes mutual funds, money market funds, closed-end funds and exchange traded funds. Banking institutions includes U.S. chartered depository institutions, foreign banking offices in the U.S., banks in U.S. affiliated areas, credit unions, and broker dealers. Insurance companies includes property-casualty and life insurance companies. Other includes nonfinancial corporate business, nonfinancial noncorporate business, state and local governments and retirement funds, government-sponsored enterprises, municipal securities held by COVID-19 Municipal Liquidity Facility (MLF) and foreign holders. Discrepancy is the accumulated valuation difference between issuance and holdings.</t>
  </si>
  <si>
    <t>Individuals</t>
  </si>
  <si>
    <t>Mutual Funds</t>
  </si>
  <si>
    <t>Banking Institutions</t>
  </si>
  <si>
    <t>Insurance Companies</t>
  </si>
  <si>
    <t>Other</t>
  </si>
  <si>
    <t>Discrepancy</t>
  </si>
  <si>
    <t>Trading Volume</t>
  </si>
  <si>
    <t>Number of Trades (#)</t>
  </si>
  <si>
    <t>Par Amount ($M)</t>
  </si>
  <si>
    <t>Trade Summary - Total</t>
  </si>
  <si>
    <t>Trade Summary - ADV</t>
  </si>
  <si>
    <t>1996</t>
  </si>
  <si>
    <t>Issuance - Total</t>
  </si>
  <si>
    <t>$ Billion</t>
  </si>
  <si>
    <t>Refinitiv</t>
  </si>
  <si>
    <t>2007</t>
  </si>
  <si>
    <t>1980</t>
  </si>
  <si>
    <t>#, $ Million</t>
  </si>
  <si>
    <t>Municipal Securities Rulemaking Board (MSRB)</t>
  </si>
  <si>
    <t>Inter-Dealer</t>
  </si>
  <si>
    <t>Fixed Rate</t>
  </si>
  <si>
    <t>Linked Rate</t>
  </si>
  <si>
    <t>Variable Rate Long</t>
  </si>
  <si>
    <t>Variable Rate No Put</t>
  </si>
  <si>
    <t>Variable Rate Short</t>
  </si>
  <si>
    <t>Zero Coupon</t>
  </si>
  <si>
    <t>Bond Type</t>
  </si>
  <si>
    <t>Bid Type</t>
  </si>
  <si>
    <t>US Municipal Bonds: Issuance - Public</t>
  </si>
  <si>
    <t>Y/Y Change</t>
  </si>
  <si>
    <t>n/a</t>
  </si>
  <si>
    <t>Excludes private placements. All issuance figures are based on deals with maturity of 13 months or greater. Average maturity is based on issuance, rather than outstanding, volumes. Maturity year is based on final date of maturity of the issue.</t>
  </si>
  <si>
    <t>Issuance - Public</t>
  </si>
  <si>
    <t>Total Public</t>
  </si>
  <si>
    <t>Includes private placements. All issuance figures are based on deals with maturity of 13 months or greater.</t>
  </si>
  <si>
    <t>M/M or Q/Q Change</t>
  </si>
  <si>
    <t>Q/Q Change</t>
  </si>
  <si>
    <t>ADV Y/Y Change</t>
  </si>
  <si>
    <t>ADV M/M or Q/Q Change</t>
  </si>
  <si>
    <t>YTD 2022</t>
  </si>
  <si>
    <t>1Q22</t>
  </si>
  <si>
    <t>2Q22</t>
  </si>
  <si>
    <t>3Q22</t>
  </si>
  <si>
    <t>4Q22</t>
  </si>
  <si>
    <t>ADV = Average daily volume. All data sourced from EMMA, not MSRB Fact Book.</t>
  </si>
  <si>
    <t>YTD 2023</t>
  </si>
  <si>
    <t>4Q 2022</t>
  </si>
  <si>
    <t>1Q23</t>
  </si>
  <si>
    <t>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</si>
</sst>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0"/>
    <numFmt numFmtId="165" formatCode="0.0%"/>
    <numFmt numFmtId="166" formatCode="0.0"/>
    <numFmt numFmtId="167" formatCode="[$-409]mmm\-yy;@"/>
    <numFmt numFmtId="168" formatCode="_(* #,##0.0_);_(* \(#,##0.0\);_(* &quot;-&quot;??_);_(@_)"/>
    <numFmt numFmtId="169" formatCode="m/d/yy;@"/>
    <numFmt numFmtId="170" formatCode="&quot;$&quot;#,##0"/>
    <numFmt numFmtId="171" formatCode="General_)"/>
    <numFmt numFmtId="172" formatCode="#,###.0,"/>
    <numFmt numFmtId="173" formatCode="#,##0.00000000000"/>
  </numFmts>
  <fonts count="62">
    <font>
      <sz val="10"/>
      <name val="Arial"/>
    </font>
    <font>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Helv"/>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sz val="10"/>
      <name val="Geneva"/>
    </font>
    <font>
      <sz val="10"/>
      <name val="Arial"/>
      <family val="2"/>
    </font>
    <font>
      <sz val="10"/>
      <name val="Arial"/>
      <family val="2"/>
    </font>
    <font>
      <u/>
      <sz val="7.5"/>
      <color indexed="12"/>
      <name val="N Helvetica Narrow"/>
    </font>
    <font>
      <sz val="10"/>
      <name val="Arial"/>
      <family val="2"/>
    </font>
    <font>
      <sz val="10"/>
      <name val="Arial"/>
      <family val="2"/>
    </font>
    <font>
      <sz val="8"/>
      <name val="Arial"/>
      <family val="2"/>
    </font>
    <font>
      <sz val="10"/>
      <name val="Courier"/>
      <family val="3"/>
    </font>
    <font>
      <b/>
      <sz val="10"/>
      <name val="Arial"/>
      <family val="2"/>
    </font>
    <font>
      <sz val="9"/>
      <name val="Arial"/>
      <family val="2"/>
    </font>
    <font>
      <b/>
      <u/>
      <sz val="9"/>
      <name val="Arial"/>
      <family val="2"/>
    </font>
    <font>
      <b/>
      <sz val="9"/>
      <name val="Arial"/>
      <family val="2"/>
    </font>
    <font>
      <sz val="11"/>
      <color theme="1"/>
      <name val="Arial"/>
      <family val="2"/>
      <scheme val="minor"/>
    </font>
    <font>
      <u/>
      <sz val="10"/>
      <color indexed="12"/>
      <name val="Arial"/>
      <family val="2"/>
      <scheme val="minor"/>
    </font>
    <font>
      <u/>
      <sz val="11"/>
      <color theme="10"/>
      <name val="Calibri"/>
      <family val="2"/>
    </font>
    <font>
      <u/>
      <sz val="10"/>
      <color theme="10"/>
      <name val="Arial"/>
      <family val="2"/>
    </font>
    <font>
      <sz val="10"/>
      <color theme="1"/>
      <name val="Arial"/>
      <family val="2"/>
    </font>
    <font>
      <b/>
      <sz val="10"/>
      <color theme="1"/>
      <name val="Arial"/>
      <family val="2"/>
    </font>
    <font>
      <b/>
      <i/>
      <sz val="10"/>
      <color theme="4"/>
      <name val="Arial"/>
      <family val="2"/>
    </font>
    <font>
      <sz val="8"/>
      <color theme="1"/>
      <name val="Arial"/>
      <family val="2"/>
    </font>
    <font>
      <sz val="8"/>
      <color rgb="FF000000"/>
      <name val="Arial"/>
      <family val="2"/>
    </font>
    <font>
      <b/>
      <sz val="9"/>
      <name val="Arial"/>
      <family val="2"/>
      <scheme val="major"/>
    </font>
    <font>
      <sz val="9"/>
      <name val="Arial"/>
      <family val="2"/>
      <scheme val="major"/>
    </font>
    <font>
      <sz val="9"/>
      <color theme="1"/>
      <name val="Arial"/>
      <family val="2"/>
    </font>
    <font>
      <sz val="8"/>
      <name val="Arial"/>
      <family val="2"/>
      <scheme val="major"/>
    </font>
    <font>
      <b/>
      <sz val="10"/>
      <color theme="1"/>
      <name val="Arial"/>
      <family val="2"/>
      <scheme val="major"/>
    </font>
    <font>
      <b/>
      <sz val="10"/>
      <name val="Arial"/>
      <family val="2"/>
      <scheme val="major"/>
    </font>
    <font>
      <sz val="10"/>
      <name val="Arial"/>
      <family val="2"/>
      <scheme val="major"/>
    </font>
    <font>
      <sz val="8"/>
      <color theme="1"/>
      <name val="Arial"/>
      <family val="2"/>
      <scheme val="major"/>
    </font>
    <font>
      <sz val="9"/>
      <color theme="1"/>
      <name val="Arial"/>
      <family val="2"/>
      <scheme val="major"/>
    </font>
    <font>
      <b/>
      <sz val="8"/>
      <name val="Arial"/>
      <family val="2"/>
    </font>
    <font>
      <b/>
      <u/>
      <sz val="9"/>
      <name val="Arial"/>
      <family val="2"/>
      <scheme val="major"/>
    </font>
    <font>
      <sz val="9"/>
      <color theme="5"/>
      <name val="Arial"/>
      <family val="2"/>
    </font>
    <font>
      <b/>
      <sz val="9"/>
      <color theme="5"/>
      <name val="Arial"/>
      <family val="2"/>
    </font>
    <font>
      <sz val="9"/>
      <color theme="4"/>
      <name val="Arial"/>
      <family val="2"/>
    </font>
    <font>
      <sz val="10"/>
      <color theme="5"/>
      <name val="Arial"/>
      <family val="2"/>
    </font>
    <font>
      <sz val="8"/>
      <color theme="5"/>
      <name val="Arial"/>
      <family val="2"/>
    </font>
    <font>
      <sz val="10"/>
      <name val="N Helvetica Narrow"/>
    </font>
    <font>
      <b/>
      <sz val="9"/>
      <color theme="4"/>
      <name val="Arial"/>
      <family val="2"/>
      <scheme val="major"/>
    </font>
    <font>
      <sz val="8"/>
      <name val="Arial"/>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0"/>
        <bgColor indexed="64"/>
      </patternFill>
    </fill>
    <fill>
      <patternFill patternType="solid">
        <fgColor theme="6" tint="0.79998168889431442"/>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s>
  <cellStyleXfs count="155">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5" borderId="1" applyNumberFormat="0" applyAlignment="0" applyProtection="0"/>
    <xf numFmtId="0" fontId="6" fillId="15" borderId="1" applyNumberFormat="0" applyAlignment="0" applyProtection="0"/>
    <xf numFmtId="0" fontId="7" fillId="16" borderId="2" applyNumberFormat="0" applyAlignment="0" applyProtection="0"/>
    <xf numFmtId="0" fontId="7" fillId="16" borderId="2" applyNumberFormat="0" applyAlignment="0" applyProtection="0"/>
    <xf numFmtId="43" fontId="1"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 fontId="22" fillId="0" borderId="0" applyFont="0" applyFill="0" applyBorder="0" applyAlignment="0" applyProtection="0"/>
    <xf numFmtId="43" fontId="21" fillId="0" borderId="0" applyFont="0" applyFill="0" applyBorder="0" applyAlignment="0" applyProtection="0"/>
    <xf numFmtId="4" fontId="22"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0" borderId="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7" borderId="0" applyNumberFormat="0" applyBorder="0" applyAlignment="0" applyProtection="0"/>
    <xf numFmtId="0" fontId="16" fillId="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2" fillId="0" borderId="0"/>
    <xf numFmtId="0" fontId="21" fillId="0" borderId="0"/>
    <xf numFmtId="0" fontId="21" fillId="0" borderId="0"/>
    <xf numFmtId="0" fontId="34"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34" fillId="0" borderId="0"/>
    <xf numFmtId="0" fontId="21" fillId="0" borderId="0"/>
    <xf numFmtId="0" fontId="21" fillId="0" borderId="0"/>
    <xf numFmtId="0" fontId="27" fillId="0" borderId="0"/>
    <xf numFmtId="0" fontId="21" fillId="0" borderId="0"/>
    <xf numFmtId="0" fontId="21" fillId="0" borderId="0"/>
    <xf numFmtId="0" fontId="34" fillId="0" borderId="0"/>
    <xf numFmtId="0" fontId="34" fillId="0" borderId="0"/>
    <xf numFmtId="0" fontId="21" fillId="0" borderId="0"/>
    <xf numFmtId="0" fontId="21" fillId="0" borderId="0"/>
    <xf numFmtId="0" fontId="2" fillId="0" borderId="0"/>
    <xf numFmtId="171" fontId="29" fillId="0" borderId="0"/>
    <xf numFmtId="0" fontId="1" fillId="4" borderId="7" applyNumberFormat="0" applyFont="0" applyAlignment="0" applyProtection="0"/>
    <xf numFmtId="0" fontId="21" fillId="4" borderId="7" applyNumberFormat="0" applyFont="0" applyAlignment="0" applyProtection="0"/>
    <xf numFmtId="0" fontId="24" fillId="4" borderId="7" applyNumberFormat="0" applyFont="0" applyAlignment="0" applyProtection="0"/>
    <xf numFmtId="0" fontId="21" fillId="4" borderId="7" applyNumberFormat="0" applyFont="0" applyAlignment="0" applyProtection="0"/>
    <xf numFmtId="0" fontId="26" fillId="4" borderId="7" applyNumberFormat="0" applyFont="0" applyAlignment="0" applyProtection="0"/>
    <xf numFmtId="0" fontId="27" fillId="4" borderId="7" applyNumberFormat="0" applyFont="0" applyAlignment="0" applyProtection="0"/>
    <xf numFmtId="0" fontId="17" fillId="15" borderId="8" applyNumberFormat="0" applyAlignment="0" applyProtection="0"/>
    <xf numFmtId="0" fontId="17" fillId="15" borderId="8" applyNumberFormat="0" applyAlignment="0" applyProtection="0"/>
    <xf numFmtId="9" fontId="21"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0" fontId="59" fillId="0" borderId="0"/>
  </cellStyleXfs>
  <cellXfs count="154">
    <xf numFmtId="0" fontId="0" fillId="0" borderId="0" xfId="0"/>
    <xf numFmtId="0" fontId="35" fillId="18" borderId="0" xfId="87" applyFill="1" applyAlignment="1" applyProtection="1"/>
    <xf numFmtId="0" fontId="38" fillId="18" borderId="0" xfId="103" applyFont="1" applyFill="1"/>
    <xf numFmtId="169" fontId="38" fillId="18" borderId="0" xfId="103" applyNumberFormat="1" applyFont="1" applyFill="1" applyAlignment="1">
      <alignment horizontal="left"/>
    </xf>
    <xf numFmtId="0" fontId="39" fillId="18" borderId="0" xfId="103" applyFont="1" applyFill="1"/>
    <xf numFmtId="49" fontId="38" fillId="18" borderId="0" xfId="103" applyNumberFormat="1" applyFont="1" applyFill="1" applyAlignment="1">
      <alignment horizontal="left"/>
    </xf>
    <xf numFmtId="49" fontId="39" fillId="18" borderId="0" xfId="103" applyNumberFormat="1" applyFont="1" applyFill="1" applyAlignment="1">
      <alignment horizontal="left"/>
    </xf>
    <xf numFmtId="0" fontId="38" fillId="18" borderId="0" xfId="103" applyFont="1" applyFill="1" applyAlignment="1">
      <alignment horizontal="left"/>
    </xf>
    <xf numFmtId="0" fontId="38" fillId="18" borderId="0" xfId="103" quotePrefix="1" applyFont="1" applyFill="1"/>
    <xf numFmtId="49" fontId="38" fillId="18" borderId="0" xfId="103" quotePrefix="1" applyNumberFormat="1" applyFont="1" applyFill="1" applyAlignment="1">
      <alignment horizontal="left"/>
    </xf>
    <xf numFmtId="0" fontId="40" fillId="18" borderId="0" xfId="103" applyFont="1" applyFill="1"/>
    <xf numFmtId="0" fontId="37" fillId="18" borderId="0" xfId="88" applyFont="1" applyFill="1" applyAlignment="1" applyProtection="1"/>
    <xf numFmtId="14" fontId="38" fillId="18" borderId="0" xfId="103" applyNumberFormat="1" applyFont="1" applyFill="1" applyAlignment="1">
      <alignment horizontal="left"/>
    </xf>
    <xf numFmtId="0" fontId="41" fillId="18" borderId="0" xfId="103" applyFont="1" applyFill="1"/>
    <xf numFmtId="0" fontId="42" fillId="18" borderId="0" xfId="106" applyFont="1" applyFill="1" applyAlignment="1">
      <alignment horizontal="left" wrapText="1"/>
    </xf>
    <xf numFmtId="0" fontId="28" fillId="18" borderId="0" xfId="106" applyFont="1" applyFill="1" applyAlignment="1">
      <alignment horizontal="left"/>
    </xf>
    <xf numFmtId="0" fontId="28" fillId="18" borderId="0" xfId="106" applyFont="1" applyFill="1" applyAlignment="1">
      <alignment horizontal="left" vertical="top" wrapText="1"/>
    </xf>
    <xf numFmtId="0" fontId="39" fillId="18" borderId="0" xfId="0" applyFont="1" applyFill="1"/>
    <xf numFmtId="1" fontId="30" fillId="18" borderId="0" xfId="0" applyNumberFormat="1" applyFont="1" applyFill="1" applyAlignment="1">
      <alignment horizontal="left"/>
    </xf>
    <xf numFmtId="0" fontId="21" fillId="18" borderId="0" xfId="0" applyFont="1" applyFill="1" applyAlignment="1">
      <alignment horizontal="center"/>
    </xf>
    <xf numFmtId="0" fontId="39" fillId="18" borderId="0" xfId="0" applyFont="1" applyFill="1" applyAlignment="1">
      <alignment horizontal="left"/>
    </xf>
    <xf numFmtId="0" fontId="41" fillId="18" borderId="0" xfId="0" applyFont="1" applyFill="1" applyAlignment="1">
      <alignment horizontal="left"/>
    </xf>
    <xf numFmtId="0" fontId="28" fillId="18" borderId="0" xfId="0" applyFont="1" applyFill="1" applyAlignment="1">
      <alignment horizontal="left"/>
    </xf>
    <xf numFmtId="0" fontId="28" fillId="18" borderId="0" xfId="0" applyFont="1" applyFill="1" applyAlignment="1">
      <alignment horizontal="center"/>
    </xf>
    <xf numFmtId="0" fontId="41" fillId="18" borderId="0" xfId="0" applyFont="1" applyFill="1" applyAlignment="1">
      <alignment horizontal="left" vertical="center"/>
    </xf>
    <xf numFmtId="1" fontId="28" fillId="18" borderId="0" xfId="0" applyNumberFormat="1" applyFont="1" applyFill="1" applyAlignment="1">
      <alignment horizontal="left"/>
    </xf>
    <xf numFmtId="0" fontId="31" fillId="18" borderId="0" xfId="0" applyFont="1" applyFill="1" applyAlignment="1">
      <alignment horizontal="center"/>
    </xf>
    <xf numFmtId="0" fontId="31" fillId="18" borderId="0" xfId="0" applyFont="1" applyFill="1"/>
    <xf numFmtId="0" fontId="31" fillId="18" borderId="12" xfId="102" applyFont="1" applyFill="1" applyBorder="1" applyAlignment="1">
      <alignment horizontal="center" wrapText="1"/>
    </xf>
    <xf numFmtId="0" fontId="43" fillId="18" borderId="12" xfId="102" applyFont="1" applyFill="1" applyBorder="1" applyAlignment="1">
      <alignment horizontal="center" wrapText="1"/>
    </xf>
    <xf numFmtId="0" fontId="31" fillId="18" borderId="0" xfId="106" applyFont="1" applyFill="1" applyAlignment="1">
      <alignment horizontal="left"/>
    </xf>
    <xf numFmtId="164" fontId="44" fillId="18" borderId="0" xfId="102" applyNumberFormat="1" applyFont="1" applyFill="1" applyAlignment="1">
      <alignment horizontal="center"/>
    </xf>
    <xf numFmtId="0" fontId="31" fillId="18" borderId="0" xfId="0" applyFont="1" applyFill="1" applyAlignment="1">
      <alignment horizontal="left" vertical="center"/>
    </xf>
    <xf numFmtId="167" fontId="45" fillId="18" borderId="0" xfId="0" quotePrefix="1" applyNumberFormat="1" applyFont="1" applyFill="1" applyAlignment="1">
      <alignment horizontal="left"/>
    </xf>
    <xf numFmtId="0" fontId="31" fillId="18" borderId="0" xfId="102" applyFont="1" applyFill="1" applyAlignment="1">
      <alignment horizontal="center"/>
    </xf>
    <xf numFmtId="0" fontId="44" fillId="18" borderId="0" xfId="0" applyFont="1" applyFill="1"/>
    <xf numFmtId="164" fontId="44" fillId="18" borderId="0" xfId="128" applyNumberFormat="1" applyFont="1" applyFill="1" applyAlignment="1">
      <alignment horizontal="center"/>
    </xf>
    <xf numFmtId="171" fontId="44" fillId="18" borderId="0" xfId="128" applyFont="1" applyFill="1"/>
    <xf numFmtId="164" fontId="44" fillId="18" borderId="0" xfId="0" applyNumberFormat="1" applyFont="1" applyFill="1" applyAlignment="1">
      <alignment horizontal="center"/>
    </xf>
    <xf numFmtId="172" fontId="44" fillId="18" borderId="0" xfId="0" applyNumberFormat="1" applyFont="1" applyFill="1"/>
    <xf numFmtId="0" fontId="43" fillId="18" borderId="0" xfId="0" applyFont="1" applyFill="1"/>
    <xf numFmtId="0" fontId="46" fillId="18" borderId="0" xfId="0" applyFont="1" applyFill="1"/>
    <xf numFmtId="1" fontId="32" fillId="18" borderId="10" xfId="0" applyNumberFormat="1" applyFont="1" applyFill="1" applyBorder="1" applyAlignment="1">
      <alignment horizontal="left"/>
    </xf>
    <xf numFmtId="0" fontId="47" fillId="18" borderId="0" xfId="0" applyFont="1" applyFill="1"/>
    <xf numFmtId="1" fontId="48" fillId="18" borderId="0" xfId="0" applyNumberFormat="1" applyFont="1" applyFill="1" applyAlignment="1">
      <alignment horizontal="left"/>
    </xf>
    <xf numFmtId="0" fontId="49" fillId="18" borderId="0" xfId="0" applyFont="1" applyFill="1" applyAlignment="1">
      <alignment horizontal="center"/>
    </xf>
    <xf numFmtId="0" fontId="47" fillId="18" borderId="0" xfId="0" applyFont="1" applyFill="1" applyAlignment="1">
      <alignment horizontal="left"/>
    </xf>
    <xf numFmtId="0" fontId="50" fillId="18" borderId="0" xfId="0" applyFont="1" applyFill="1" applyAlignment="1">
      <alignment horizontal="left"/>
    </xf>
    <xf numFmtId="0" fontId="46" fillId="18" borderId="0" xfId="0" applyFont="1" applyFill="1" applyAlignment="1">
      <alignment horizontal="left"/>
    </xf>
    <xf numFmtId="0" fontId="46" fillId="18" borderId="0" xfId="0" applyFont="1" applyFill="1" applyAlignment="1">
      <alignment horizontal="center"/>
    </xf>
    <xf numFmtId="0" fontId="50" fillId="18" borderId="0" xfId="0" applyFont="1" applyFill="1" applyAlignment="1">
      <alignment horizontal="left" vertical="center"/>
    </xf>
    <xf numFmtId="1" fontId="46" fillId="18" borderId="0" xfId="0" applyNumberFormat="1" applyFont="1" applyFill="1" applyAlignment="1">
      <alignment horizontal="left"/>
    </xf>
    <xf numFmtId="0" fontId="44" fillId="18" borderId="0" xfId="0" applyFont="1" applyFill="1" applyAlignment="1">
      <alignment horizontal="left" vertical="center"/>
    </xf>
    <xf numFmtId="167" fontId="51" fillId="18" borderId="0" xfId="0" quotePrefix="1" applyNumberFormat="1" applyFont="1" applyFill="1" applyAlignment="1">
      <alignment horizontal="left"/>
    </xf>
    <xf numFmtId="3" fontId="44" fillId="18" borderId="0" xfId="0" applyNumberFormat="1" applyFont="1" applyFill="1"/>
    <xf numFmtId="0" fontId="44" fillId="18" borderId="0" xfId="0" applyFont="1" applyFill="1" applyAlignment="1">
      <alignment horizontal="right" wrapText="1"/>
    </xf>
    <xf numFmtId="170" fontId="44" fillId="18" borderId="0" xfId="0" applyNumberFormat="1" applyFont="1" applyFill="1"/>
    <xf numFmtId="0" fontId="44" fillId="18" borderId="10" xfId="0" applyFont="1" applyFill="1" applyBorder="1"/>
    <xf numFmtId="0" fontId="44" fillId="18" borderId="12" xfId="0" applyFont="1" applyFill="1" applyBorder="1"/>
    <xf numFmtId="3" fontId="44" fillId="18" borderId="0" xfId="0" applyNumberFormat="1" applyFont="1" applyFill="1" applyAlignment="1">
      <alignment horizontal="center"/>
    </xf>
    <xf numFmtId="0" fontId="33" fillId="18" borderId="0" xfId="97" applyFont="1" applyFill="1" applyAlignment="1">
      <alignment horizontal="center" wrapText="1"/>
    </xf>
    <xf numFmtId="0" fontId="31" fillId="18" borderId="0" xfId="97" applyFont="1" applyFill="1" applyAlignment="1">
      <alignment horizontal="center"/>
    </xf>
    <xf numFmtId="0" fontId="31" fillId="18" borderId="0" xfId="97" applyFont="1" applyFill="1" applyAlignment="1">
      <alignment horizontal="right"/>
    </xf>
    <xf numFmtId="164" fontId="31" fillId="18" borderId="0" xfId="97" applyNumberFormat="1" applyFont="1" applyFill="1" applyAlignment="1">
      <alignment horizontal="center"/>
    </xf>
    <xf numFmtId="0" fontId="33" fillId="18" borderId="10" xfId="97" applyFont="1" applyFill="1" applyBorder="1" applyAlignment="1">
      <alignment horizontal="center" wrapText="1"/>
    </xf>
    <xf numFmtId="0" fontId="31" fillId="18" borderId="0" xfId="127" applyFont="1" applyFill="1" applyAlignment="1">
      <alignment horizontal="center"/>
    </xf>
    <xf numFmtId="0" fontId="52" fillId="18" borderId="0" xfId="97" applyFont="1" applyFill="1" applyAlignment="1">
      <alignment horizontal="center" wrapText="1"/>
    </xf>
    <xf numFmtId="0" fontId="28" fillId="18" borderId="0" xfId="97" applyFont="1" applyFill="1" applyAlignment="1">
      <alignment horizontal="center"/>
    </xf>
    <xf numFmtId="0" fontId="28" fillId="18" borderId="0" xfId="97" applyFont="1" applyFill="1" applyAlignment="1">
      <alignment horizontal="right"/>
    </xf>
    <xf numFmtId="0" fontId="28" fillId="18" borderId="0" xfId="97" applyFont="1" applyFill="1" applyAlignment="1">
      <alignment horizontal="left" wrapText="1"/>
    </xf>
    <xf numFmtId="0" fontId="33" fillId="18" borderId="12" xfId="97" applyFont="1" applyFill="1" applyBorder="1" applyAlignment="1">
      <alignment horizontal="center"/>
    </xf>
    <xf numFmtId="0" fontId="33" fillId="18" borderId="12" xfId="97" applyFont="1" applyFill="1" applyBorder="1" applyAlignment="1">
      <alignment horizontal="center" wrapText="1"/>
    </xf>
    <xf numFmtId="164" fontId="31" fillId="18" borderId="0" xfId="98" applyNumberFormat="1" applyFont="1" applyFill="1" applyAlignment="1">
      <alignment horizontal="center"/>
    </xf>
    <xf numFmtId="165" fontId="31" fillId="18" borderId="0" xfId="97" applyNumberFormat="1" applyFont="1" applyFill="1" applyAlignment="1">
      <alignment horizontal="center"/>
    </xf>
    <xf numFmtId="0" fontId="44" fillId="18" borderId="0" xfId="0" applyFont="1" applyFill="1" applyAlignment="1">
      <alignment horizontal="center"/>
    </xf>
    <xf numFmtId="166" fontId="44" fillId="18" borderId="0" xfId="0" applyNumberFormat="1" applyFont="1" applyFill="1" applyAlignment="1">
      <alignment horizontal="center"/>
    </xf>
    <xf numFmtId="0" fontId="44" fillId="18" borderId="0" xfId="97" applyFont="1" applyFill="1" applyAlignment="1">
      <alignment horizontal="right"/>
    </xf>
    <xf numFmtId="164" fontId="44" fillId="18" borderId="0" xfId="97" applyNumberFormat="1" applyFont="1" applyFill="1" applyAlignment="1">
      <alignment horizontal="right"/>
    </xf>
    <xf numFmtId="0" fontId="44" fillId="18" borderId="0" xfId="0" applyFont="1" applyFill="1" applyAlignment="1">
      <alignment horizontal="center" wrapText="1"/>
    </xf>
    <xf numFmtId="1" fontId="53" fillId="18" borderId="10" xfId="0" applyNumberFormat="1" applyFont="1" applyFill="1" applyBorder="1" applyAlignment="1">
      <alignment horizontal="left"/>
    </xf>
    <xf numFmtId="0" fontId="43" fillId="18" borderId="10" xfId="0" applyFont="1" applyFill="1" applyBorder="1" applyAlignment="1">
      <alignment horizontal="center" wrapText="1"/>
    </xf>
    <xf numFmtId="0" fontId="44" fillId="18" borderId="0" xfId="106" applyFont="1" applyFill="1" applyAlignment="1">
      <alignment horizontal="left"/>
    </xf>
    <xf numFmtId="0" fontId="44" fillId="18" borderId="0" xfId="97" applyFont="1" applyFill="1" applyAlignment="1">
      <alignment horizontal="center"/>
    </xf>
    <xf numFmtId="165" fontId="44" fillId="18" borderId="0" xfId="97" applyNumberFormat="1" applyFont="1" applyFill="1" applyAlignment="1">
      <alignment horizontal="right"/>
    </xf>
    <xf numFmtId="0" fontId="44" fillId="18" borderId="0" xfId="127" applyFont="1" applyFill="1" applyAlignment="1">
      <alignment horizontal="center"/>
    </xf>
    <xf numFmtId="0" fontId="44" fillId="18" borderId="0" xfId="102" applyFont="1" applyFill="1" applyAlignment="1">
      <alignment horizontal="center"/>
    </xf>
    <xf numFmtId="0" fontId="51" fillId="18" borderId="0" xfId="0" applyFont="1" applyFill="1" applyAlignment="1">
      <alignment horizontal="left" vertical="center"/>
    </xf>
    <xf numFmtId="168" fontId="48" fillId="18" borderId="0" xfId="55" applyNumberFormat="1" applyFont="1" applyFill="1" applyAlignment="1">
      <alignment horizontal="left"/>
    </xf>
    <xf numFmtId="0" fontId="48" fillId="18" borderId="0" xfId="0" applyFont="1" applyFill="1" applyAlignment="1">
      <alignment horizontal="left"/>
    </xf>
    <xf numFmtId="0" fontId="48" fillId="18" borderId="0" xfId="0" applyFont="1" applyFill="1" applyAlignment="1">
      <alignment horizontal="center"/>
    </xf>
    <xf numFmtId="0" fontId="48" fillId="18" borderId="0" xfId="0" applyFont="1" applyFill="1"/>
    <xf numFmtId="164" fontId="48" fillId="18" borderId="0" xfId="0" applyNumberFormat="1" applyFont="1" applyFill="1" applyAlignment="1">
      <alignment horizontal="center"/>
    </xf>
    <xf numFmtId="166" fontId="48" fillId="18" borderId="0" xfId="0" applyNumberFormat="1" applyFont="1" applyFill="1" applyAlignment="1">
      <alignment horizontal="center"/>
    </xf>
    <xf numFmtId="0" fontId="46" fillId="18" borderId="0" xfId="97" applyFont="1" applyFill="1" applyAlignment="1">
      <alignment horizontal="left"/>
    </xf>
    <xf numFmtId="0" fontId="46" fillId="18" borderId="0" xfId="97" applyFont="1" applyFill="1" applyAlignment="1">
      <alignment horizontal="right"/>
    </xf>
    <xf numFmtId="164" fontId="46" fillId="18" borderId="0" xfId="97" applyNumberFormat="1" applyFont="1" applyFill="1" applyAlignment="1">
      <alignment horizontal="right"/>
    </xf>
    <xf numFmtId="0" fontId="46" fillId="18" borderId="0" xfId="0" applyFont="1" applyFill="1" applyAlignment="1">
      <alignment horizontal="center" wrapText="1"/>
    </xf>
    <xf numFmtId="164" fontId="44" fillId="18" borderId="0" xfId="97" applyNumberFormat="1" applyFont="1" applyFill="1" applyAlignment="1">
      <alignment horizontal="center"/>
    </xf>
    <xf numFmtId="164" fontId="44" fillId="18" borderId="0" xfId="98" applyNumberFormat="1" applyFont="1" applyFill="1" applyAlignment="1">
      <alignment horizontal="center"/>
    </xf>
    <xf numFmtId="3" fontId="43" fillId="18" borderId="0" xfId="0" applyNumberFormat="1" applyFont="1" applyFill="1"/>
    <xf numFmtId="3" fontId="43" fillId="18" borderId="12" xfId="0" applyNumberFormat="1" applyFont="1" applyFill="1" applyBorder="1" applyAlignment="1">
      <alignment horizontal="center" wrapText="1"/>
    </xf>
    <xf numFmtId="0" fontId="43" fillId="18" borderId="12" xfId="0" applyFont="1" applyFill="1" applyBorder="1" applyAlignment="1">
      <alignment horizontal="center" wrapText="1"/>
    </xf>
    <xf numFmtId="0" fontId="43" fillId="18" borderId="12" xfId="97" applyFont="1" applyFill="1" applyBorder="1" applyAlignment="1">
      <alignment horizontal="center" wrapText="1"/>
    </xf>
    <xf numFmtId="164" fontId="43" fillId="18" borderId="12" xfId="97" applyNumberFormat="1" applyFont="1" applyFill="1" applyBorder="1" applyAlignment="1">
      <alignment horizontal="center" wrapText="1"/>
    </xf>
    <xf numFmtId="164" fontId="43" fillId="18" borderId="12" xfId="0" applyNumberFormat="1" applyFont="1" applyFill="1" applyBorder="1" applyAlignment="1">
      <alignment horizontal="center" wrapText="1"/>
    </xf>
    <xf numFmtId="0" fontId="43" fillId="18" borderId="0" xfId="0" applyFont="1" applyFill="1" applyAlignment="1">
      <alignment horizontal="center"/>
    </xf>
    <xf numFmtId="0" fontId="44" fillId="18" borderId="11" xfId="0" applyFont="1" applyFill="1" applyBorder="1"/>
    <xf numFmtId="0" fontId="54" fillId="18" borderId="0" xfId="0" applyFont="1" applyFill="1" applyAlignment="1">
      <alignment horizontal="center"/>
    </xf>
    <xf numFmtId="0" fontId="31" fillId="18" borderId="0" xfId="102" applyFont="1" applyFill="1" applyAlignment="1">
      <alignment horizontal="center" wrapText="1"/>
    </xf>
    <xf numFmtId="0" fontId="55" fillId="18" borderId="13" xfId="0" applyFont="1" applyFill="1" applyBorder="1" applyAlignment="1">
      <alignment horizontal="center" wrapText="1"/>
    </xf>
    <xf numFmtId="164" fontId="31" fillId="18" borderId="0" xfId="102" applyNumberFormat="1" applyFont="1" applyFill="1" applyAlignment="1">
      <alignment horizontal="center"/>
    </xf>
    <xf numFmtId="164" fontId="56" fillId="18" borderId="0" xfId="102" applyNumberFormat="1" applyFont="1" applyFill="1" applyAlignment="1">
      <alignment horizontal="center"/>
    </xf>
    <xf numFmtId="0" fontId="56" fillId="18" borderId="0" xfId="102" applyFont="1" applyFill="1" applyAlignment="1">
      <alignment horizontal="center"/>
    </xf>
    <xf numFmtId="165" fontId="56" fillId="18" borderId="0" xfId="153" applyNumberFormat="1" applyFont="1" applyFill="1" applyAlignment="1">
      <alignment horizontal="center"/>
    </xf>
    <xf numFmtId="173" fontId="31" fillId="18" borderId="0" xfId="102" applyNumberFormat="1" applyFont="1" applyFill="1" applyAlignment="1">
      <alignment horizontal="center"/>
    </xf>
    <xf numFmtId="0" fontId="57" fillId="18" borderId="0" xfId="0" applyFont="1" applyFill="1" applyAlignment="1">
      <alignment horizontal="center"/>
    </xf>
    <xf numFmtId="0" fontId="58" fillId="18" borderId="0" xfId="0" applyFont="1" applyFill="1" applyAlignment="1">
      <alignment horizontal="center"/>
    </xf>
    <xf numFmtId="0" fontId="55" fillId="18" borderId="12" xfId="0" applyFont="1" applyFill="1" applyBorder="1" applyAlignment="1">
      <alignment horizontal="center" wrapText="1"/>
    </xf>
    <xf numFmtId="0" fontId="54" fillId="18" borderId="14" xfId="0" applyFont="1" applyFill="1" applyBorder="1" applyAlignment="1">
      <alignment horizontal="center" wrapText="1"/>
    </xf>
    <xf numFmtId="165" fontId="54" fillId="18" borderId="0" xfId="153" applyNumberFormat="1" applyFont="1" applyFill="1" applyBorder="1" applyAlignment="1">
      <alignment horizontal="center"/>
    </xf>
    <xf numFmtId="164" fontId="54" fillId="18" borderId="0" xfId="154" applyNumberFormat="1" applyFont="1" applyFill="1" applyAlignment="1">
      <alignment horizontal="center"/>
    </xf>
    <xf numFmtId="165" fontId="54" fillId="18" borderId="0" xfId="153" applyNumberFormat="1" applyFont="1" applyFill="1" applyAlignment="1">
      <alignment horizontal="center" vertical="center"/>
    </xf>
    <xf numFmtId="0" fontId="54" fillId="18" borderId="0" xfId="0" applyFont="1" applyFill="1" applyAlignment="1">
      <alignment horizontal="center" vertical="center"/>
    </xf>
    <xf numFmtId="0" fontId="60" fillId="18" borderId="13" xfId="0" applyFont="1" applyFill="1" applyBorder="1" applyAlignment="1">
      <alignment horizontal="center" wrapText="1"/>
    </xf>
    <xf numFmtId="3" fontId="60" fillId="18" borderId="0" xfId="0" applyNumberFormat="1" applyFont="1" applyFill="1"/>
    <xf numFmtId="3" fontId="60" fillId="18" borderId="12" xfId="0" applyNumberFormat="1" applyFont="1" applyFill="1" applyBorder="1" applyAlignment="1">
      <alignment horizontal="center" wrapText="1"/>
    </xf>
    <xf numFmtId="1" fontId="32" fillId="18" borderId="0" xfId="0" applyNumberFormat="1" applyFont="1" applyFill="1" applyAlignment="1">
      <alignment horizontal="left"/>
    </xf>
    <xf numFmtId="0" fontId="43" fillId="18" borderId="12" xfId="0" applyFont="1" applyFill="1" applyBorder="1" applyAlignment="1">
      <alignment wrapText="1"/>
    </xf>
    <xf numFmtId="165" fontId="54" fillId="18" borderId="0" xfId="153" applyNumberFormat="1" applyFont="1" applyFill="1" applyAlignment="1">
      <alignment horizontal="center"/>
    </xf>
    <xf numFmtId="0" fontId="31" fillId="19" borderId="0" xfId="0" applyFont="1" applyFill="1" applyAlignment="1">
      <alignment horizontal="left" vertical="center"/>
    </xf>
    <xf numFmtId="164" fontId="31" fillId="19" borderId="0" xfId="97" applyNumberFormat="1" applyFont="1" applyFill="1" applyAlignment="1">
      <alignment horizontal="center"/>
    </xf>
    <xf numFmtId="0" fontId="31" fillId="19" borderId="0" xfId="97" applyFont="1" applyFill="1" applyAlignment="1">
      <alignment horizontal="center"/>
    </xf>
    <xf numFmtId="164" fontId="31" fillId="19" borderId="0" xfId="102" applyNumberFormat="1" applyFont="1" applyFill="1" applyAlignment="1">
      <alignment horizontal="center"/>
    </xf>
    <xf numFmtId="165" fontId="56" fillId="19" borderId="0" xfId="153" applyNumberFormat="1" applyFont="1" applyFill="1" applyAlignment="1">
      <alignment horizontal="center"/>
    </xf>
    <xf numFmtId="0" fontId="31" fillId="19" borderId="0" xfId="102" applyFont="1" applyFill="1" applyAlignment="1">
      <alignment horizontal="center"/>
    </xf>
    <xf numFmtId="164" fontId="56" fillId="19" borderId="0" xfId="102" applyNumberFormat="1" applyFont="1" applyFill="1" applyAlignment="1">
      <alignment horizontal="center"/>
    </xf>
    <xf numFmtId="0" fontId="44" fillId="19" borderId="0" xfId="0" applyFont="1" applyFill="1" applyAlignment="1">
      <alignment horizontal="left" vertical="center"/>
    </xf>
    <xf numFmtId="164" fontId="44" fillId="19" borderId="0" xfId="97" applyNumberFormat="1" applyFont="1" applyFill="1" applyAlignment="1">
      <alignment horizontal="center"/>
    </xf>
    <xf numFmtId="0" fontId="44" fillId="19" borderId="0" xfId="0" applyFont="1" applyFill="1" applyAlignment="1">
      <alignment horizontal="center"/>
    </xf>
    <xf numFmtId="164" fontId="44" fillId="19" borderId="0" xfId="0" applyNumberFormat="1" applyFont="1" applyFill="1" applyAlignment="1">
      <alignment horizontal="center"/>
    </xf>
    <xf numFmtId="3" fontId="44" fillId="19" borderId="0" xfId="0" applyNumberFormat="1" applyFont="1" applyFill="1" applyAlignment="1">
      <alignment horizontal="center"/>
    </xf>
    <xf numFmtId="0" fontId="44" fillId="19" borderId="0" xfId="0" applyFont="1" applyFill="1"/>
    <xf numFmtId="166" fontId="31" fillId="18" borderId="0" xfId="97" applyNumberFormat="1" applyFont="1" applyFill="1" applyAlignment="1">
      <alignment horizontal="center"/>
    </xf>
    <xf numFmtId="0" fontId="39" fillId="18" borderId="0" xfId="103" applyFont="1" applyFill="1"/>
    <xf numFmtId="0" fontId="42" fillId="18" borderId="0" xfId="106" applyFont="1" applyFill="1" applyAlignment="1">
      <alignment horizontal="left" vertical="top" wrapText="1"/>
    </xf>
    <xf numFmtId="0" fontId="28" fillId="18" borderId="0" xfId="106" applyFont="1" applyFill="1" applyAlignment="1">
      <alignment horizontal="left" vertical="top" wrapText="1"/>
    </xf>
    <xf numFmtId="0" fontId="55" fillId="18" borderId="10" xfId="0" applyFont="1" applyFill="1" applyBorder="1" applyAlignment="1">
      <alignment horizontal="center"/>
    </xf>
    <xf numFmtId="0" fontId="33" fillId="18" borderId="10" xfId="97" applyFont="1" applyFill="1" applyBorder="1" applyAlignment="1">
      <alignment horizontal="center" wrapText="1"/>
    </xf>
    <xf numFmtId="0" fontId="43" fillId="18" borderId="10" xfId="0" applyFont="1" applyFill="1" applyBorder="1" applyAlignment="1">
      <alignment horizontal="center"/>
    </xf>
    <xf numFmtId="164" fontId="43" fillId="18" borderId="10" xfId="97" applyNumberFormat="1" applyFont="1" applyFill="1" applyBorder="1" applyAlignment="1">
      <alignment horizontal="center"/>
    </xf>
    <xf numFmtId="0" fontId="43" fillId="18" borderId="10" xfId="97" applyFont="1" applyFill="1" applyBorder="1" applyAlignment="1">
      <alignment horizontal="center"/>
    </xf>
    <xf numFmtId="3" fontId="43" fillId="18" borderId="10" xfId="0" applyNumberFormat="1" applyFont="1" applyFill="1" applyBorder="1" applyAlignment="1">
      <alignment horizontal="center"/>
    </xf>
    <xf numFmtId="3" fontId="60" fillId="18" borderId="10" xfId="0" applyNumberFormat="1" applyFont="1" applyFill="1" applyBorder="1" applyAlignment="1">
      <alignment horizontal="center"/>
    </xf>
    <xf numFmtId="0" fontId="55" fillId="18" borderId="0" xfId="0" applyFont="1" applyFill="1" applyAlignment="1">
      <alignment horizontal="center" wrapText="1"/>
    </xf>
  </cellXfs>
  <cellStyles count="15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13" xfId="56" xr:uid="{00000000-0005-0000-0000-000037000000}"/>
    <cellStyle name="Comma 14" xfId="57" xr:uid="{00000000-0005-0000-0000-000038000000}"/>
    <cellStyle name="Comma 2 2" xfId="58" xr:uid="{00000000-0005-0000-0000-000039000000}"/>
    <cellStyle name="Comma 2 2 2" xfId="59" xr:uid="{00000000-0005-0000-0000-00003A000000}"/>
    <cellStyle name="Comma 2 2 3" xfId="60" xr:uid="{00000000-0005-0000-0000-00003B000000}"/>
    <cellStyle name="Comma 2 3" xfId="61" xr:uid="{00000000-0005-0000-0000-00003C000000}"/>
    <cellStyle name="Comma 28" xfId="62" xr:uid="{00000000-0005-0000-0000-00003D000000}"/>
    <cellStyle name="Comma 29" xfId="63" xr:uid="{00000000-0005-0000-0000-00003E000000}"/>
    <cellStyle name="Comma 29 2" xfId="64" xr:uid="{00000000-0005-0000-0000-00003F000000}"/>
    <cellStyle name="Comma 3 2" xfId="65" xr:uid="{00000000-0005-0000-0000-000040000000}"/>
    <cellStyle name="Comma 3 2 2" xfId="66" xr:uid="{00000000-0005-0000-0000-000041000000}"/>
    <cellStyle name="Comma 3 3" xfId="67" xr:uid="{00000000-0005-0000-0000-000042000000}"/>
    <cellStyle name="Comma 3 4" xfId="68" xr:uid="{00000000-0005-0000-0000-000043000000}"/>
    <cellStyle name="Comma 3 5" xfId="69" xr:uid="{00000000-0005-0000-0000-000044000000}"/>
    <cellStyle name="Comma 30" xfId="70" xr:uid="{00000000-0005-0000-0000-000045000000}"/>
    <cellStyle name="Comma 30 2" xfId="71" xr:uid="{00000000-0005-0000-0000-000046000000}"/>
    <cellStyle name="Comma 4 2" xfId="72" xr:uid="{00000000-0005-0000-0000-000047000000}"/>
    <cellStyle name="Comma 5 2" xfId="73" xr:uid="{00000000-0005-0000-0000-000048000000}"/>
    <cellStyle name="Explanatory Text" xfId="74" builtinId="53" customBuiltin="1"/>
    <cellStyle name="Explanatory Text 2" xfId="75" xr:uid="{00000000-0005-0000-0000-00004A000000}"/>
    <cellStyle name="Good" xfId="76" builtinId="26" customBuiltin="1"/>
    <cellStyle name="Good 2" xfId="77" xr:uid="{00000000-0005-0000-0000-00004C000000}"/>
    <cellStyle name="head" xfId="78" xr:uid="{00000000-0005-0000-0000-00004D000000}"/>
    <cellStyle name="Heading 1" xfId="79" builtinId="16" customBuiltin="1"/>
    <cellStyle name="Heading 1 2" xfId="80" xr:uid="{00000000-0005-0000-0000-00004F000000}"/>
    <cellStyle name="Heading 2" xfId="81" builtinId="17" customBuiltin="1"/>
    <cellStyle name="Heading 2 2" xfId="82" xr:uid="{00000000-0005-0000-0000-000051000000}"/>
    <cellStyle name="Heading 3" xfId="83" builtinId="18" customBuiltin="1"/>
    <cellStyle name="Heading 3 2" xfId="84" xr:uid="{00000000-0005-0000-0000-000053000000}"/>
    <cellStyle name="Heading 4" xfId="85" builtinId="19" customBuiltin="1"/>
    <cellStyle name="Heading 4 2" xfId="86" xr:uid="{00000000-0005-0000-0000-000055000000}"/>
    <cellStyle name="Hyperlink" xfId="87" builtinId="8" customBuiltin="1"/>
    <cellStyle name="Hyperlink 2" xfId="88" xr:uid="{00000000-0005-0000-0000-000057000000}"/>
    <cellStyle name="Hyperlink 2 2" xfId="89" xr:uid="{00000000-0005-0000-0000-000058000000}"/>
    <cellStyle name="Hyperlink 3" xfId="90" xr:uid="{00000000-0005-0000-0000-000059000000}"/>
    <cellStyle name="Input" xfId="91" builtinId="20" customBuiltin="1"/>
    <cellStyle name="Input 2" xfId="92" xr:uid="{00000000-0005-0000-0000-00005B000000}"/>
    <cellStyle name="Linked Cell" xfId="93" builtinId="24" customBuiltin="1"/>
    <cellStyle name="Linked Cell 2" xfId="94" xr:uid="{00000000-0005-0000-0000-00005D000000}"/>
    <cellStyle name="Neutral" xfId="95" builtinId="28" customBuiltin="1"/>
    <cellStyle name="Neutral 2" xfId="96" xr:uid="{00000000-0005-0000-0000-00005F000000}"/>
    <cellStyle name="Normal" xfId="0" builtinId="0"/>
    <cellStyle name="Normal 10" xfId="97" xr:uid="{00000000-0005-0000-0000-000061000000}"/>
    <cellStyle name="Normal 10 2" xfId="98" xr:uid="{00000000-0005-0000-0000-000062000000}"/>
    <cellStyle name="Normal 12 2" xfId="99" xr:uid="{00000000-0005-0000-0000-000063000000}"/>
    <cellStyle name="Normal 13" xfId="100" xr:uid="{00000000-0005-0000-0000-000064000000}"/>
    <cellStyle name="Normal 14" xfId="101" xr:uid="{00000000-0005-0000-0000-000065000000}"/>
    <cellStyle name="Normal 2" xfId="102" xr:uid="{00000000-0005-0000-0000-000066000000}"/>
    <cellStyle name="Normal 2 2" xfId="103" xr:uid="{00000000-0005-0000-0000-000067000000}"/>
    <cellStyle name="Normal 2 2 2" xfId="104" xr:uid="{00000000-0005-0000-0000-000068000000}"/>
    <cellStyle name="Normal 2 2 3" xfId="105" xr:uid="{00000000-0005-0000-0000-000069000000}"/>
    <cellStyle name="Normal 2 2 4" xfId="106" xr:uid="{00000000-0005-0000-0000-00006A000000}"/>
    <cellStyle name="Normal 2 3" xfId="107" xr:uid="{00000000-0005-0000-0000-00006B000000}"/>
    <cellStyle name="Normal 2 3 2" xfId="108" xr:uid="{00000000-0005-0000-0000-00006C000000}"/>
    <cellStyle name="Normal 2 4" xfId="109" xr:uid="{00000000-0005-0000-0000-00006D000000}"/>
    <cellStyle name="Normal 28" xfId="110" xr:uid="{00000000-0005-0000-0000-00006E000000}"/>
    <cellStyle name="Normal 29" xfId="111" xr:uid="{00000000-0005-0000-0000-00006F000000}"/>
    <cellStyle name="Normal 29 2" xfId="112" xr:uid="{00000000-0005-0000-0000-000070000000}"/>
    <cellStyle name="Normal 3 2" xfId="113" xr:uid="{00000000-0005-0000-0000-000071000000}"/>
    <cellStyle name="Normal 30" xfId="114" xr:uid="{00000000-0005-0000-0000-000072000000}"/>
    <cellStyle name="Normal 30 2" xfId="115" xr:uid="{00000000-0005-0000-0000-000073000000}"/>
    <cellStyle name="Normal 31" xfId="116" xr:uid="{00000000-0005-0000-0000-000074000000}"/>
    <cellStyle name="Normal 31 2" xfId="117" xr:uid="{00000000-0005-0000-0000-000075000000}"/>
    <cellStyle name="Normal 32" xfId="118" xr:uid="{00000000-0005-0000-0000-000076000000}"/>
    <cellStyle name="Normal 32 2" xfId="119" xr:uid="{00000000-0005-0000-0000-000077000000}"/>
    <cellStyle name="Normal 32 3" xfId="120" xr:uid="{00000000-0005-0000-0000-000078000000}"/>
    <cellStyle name="Normal 32 3 2" xfId="121" xr:uid="{00000000-0005-0000-0000-000079000000}"/>
    <cellStyle name="Normal 4 2" xfId="122" xr:uid="{00000000-0005-0000-0000-00007A000000}"/>
    <cellStyle name="Normal 5 2" xfId="123" xr:uid="{00000000-0005-0000-0000-00007B000000}"/>
    <cellStyle name="Normal 5 2 2" xfId="124" xr:uid="{00000000-0005-0000-0000-00007C000000}"/>
    <cellStyle name="Normal 57" xfId="154" xr:uid="{36400ECD-C85C-4716-BEE9-6C5C37B21DAB}"/>
    <cellStyle name="Normal 6 2" xfId="125" xr:uid="{00000000-0005-0000-0000-00007D000000}"/>
    <cellStyle name="Normal 7 2" xfId="126" xr:uid="{00000000-0005-0000-0000-00007E000000}"/>
    <cellStyle name="Normal_O1-2" xfId="127" xr:uid="{00000000-0005-0000-0000-00007F000000}"/>
    <cellStyle name="Normal_tsyhold96" xfId="128" xr:uid="{00000000-0005-0000-0000-000080000000}"/>
    <cellStyle name="Note" xfId="129" builtinId="10" customBuiltin="1"/>
    <cellStyle name="Note 2" xfId="130" xr:uid="{00000000-0005-0000-0000-000082000000}"/>
    <cellStyle name="Note 3" xfId="131" xr:uid="{00000000-0005-0000-0000-000083000000}"/>
    <cellStyle name="Note 3 2" xfId="132" xr:uid="{00000000-0005-0000-0000-000084000000}"/>
    <cellStyle name="Note 3 3" xfId="133" xr:uid="{00000000-0005-0000-0000-000085000000}"/>
    <cellStyle name="Note 3 4" xfId="134" xr:uid="{00000000-0005-0000-0000-000086000000}"/>
    <cellStyle name="Output" xfId="135" builtinId="21" customBuiltin="1"/>
    <cellStyle name="Output 2" xfId="136" xr:uid="{00000000-0005-0000-0000-000088000000}"/>
    <cellStyle name="Percent" xfId="153" builtinId="5"/>
    <cellStyle name="Percent 13" xfId="137" xr:uid="{00000000-0005-0000-0000-000089000000}"/>
    <cellStyle name="Percent 14" xfId="138" xr:uid="{00000000-0005-0000-0000-00008A000000}"/>
    <cellStyle name="Percent 2 2" xfId="139" xr:uid="{00000000-0005-0000-0000-00008B000000}"/>
    <cellStyle name="Percent 28" xfId="140" xr:uid="{00000000-0005-0000-0000-00008C000000}"/>
    <cellStyle name="Percent 29" xfId="141" xr:uid="{00000000-0005-0000-0000-00008D000000}"/>
    <cellStyle name="Percent 29 2" xfId="142" xr:uid="{00000000-0005-0000-0000-00008E000000}"/>
    <cellStyle name="Percent 30" xfId="143" xr:uid="{00000000-0005-0000-0000-00008F000000}"/>
    <cellStyle name="Percent 30 2" xfId="144" xr:uid="{00000000-0005-0000-0000-000090000000}"/>
    <cellStyle name="Percent 4 2" xfId="145" xr:uid="{00000000-0005-0000-0000-000091000000}"/>
    <cellStyle name="Percent 5 2" xfId="146" xr:uid="{00000000-0005-0000-0000-000092000000}"/>
    <cellStyle name="Title" xfId="147" builtinId="15" customBuiltin="1"/>
    <cellStyle name="Title 2" xfId="148" xr:uid="{00000000-0005-0000-0000-000094000000}"/>
    <cellStyle name="Total" xfId="149" builtinId="25" customBuiltin="1"/>
    <cellStyle name="Total 2" xfId="150" xr:uid="{00000000-0005-0000-0000-000096000000}"/>
    <cellStyle name="Warning Text" xfId="151" builtinId="11" customBuiltin="1"/>
    <cellStyle name="Warning Text 2" xfId="152" xr:uid="{00000000-0005-0000-0000-00009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12</xdr:row>
      <xdr:rowOff>0</xdr:rowOff>
    </xdr:from>
    <xdr:to>
      <xdr:col>5</xdr:col>
      <xdr:colOff>857250</xdr:colOff>
      <xdr:row>16</xdr:row>
      <xdr:rowOff>91440</xdr:rowOff>
    </xdr:to>
    <xdr:pic>
      <xdr:nvPicPr>
        <xdr:cNvPr id="4" name="Picture 3">
          <a:extLst>
            <a:ext uri="{FF2B5EF4-FFF2-40B4-BE49-F238E27FC236}">
              <a16:creationId xmlns:a16="http://schemas.microsoft.com/office/drawing/2014/main" id="{DF40DB1D-6B90-41AD-8BB5-3351DF7C7B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7375" y="1943100"/>
          <a:ext cx="17049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IFMA2018">
  <a:themeElements>
    <a:clrScheme name="SIFMA2018">
      <a:dk1>
        <a:sysClr val="windowText" lastClr="000000"/>
      </a:dk1>
      <a:lt1>
        <a:sysClr val="window" lastClr="FFFFFF"/>
      </a:lt1>
      <a:dk2>
        <a:srgbClr val="63B2BE"/>
      </a:dk2>
      <a:lt2>
        <a:srgbClr val="4198A6"/>
      </a:lt2>
      <a:accent1>
        <a:srgbClr val="117C3C"/>
      </a:accent1>
      <a:accent2>
        <a:srgbClr val="218F4B"/>
      </a:accent2>
      <a:accent3>
        <a:srgbClr val="48AD6E"/>
      </a:accent3>
      <a:accent4>
        <a:srgbClr val="81D6A1"/>
      </a:accent4>
      <a:accent5>
        <a:srgbClr val="A3D8E1"/>
      </a:accent5>
      <a:accent6>
        <a:srgbClr val="7FC3CE"/>
      </a:accent6>
      <a:hlink>
        <a:srgbClr val="0563C1"/>
      </a:hlink>
      <a:folHlink>
        <a:srgbClr val="0563C1"/>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sifm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5"/>
  <sheetViews>
    <sheetView workbookViewId="0">
      <selection activeCell="F7" sqref="F7"/>
    </sheetView>
  </sheetViews>
  <sheetFormatPr defaultColWidth="10.44140625" defaultRowHeight="13.2"/>
  <cols>
    <col min="1" max="1" width="5.6640625" style="2" customWidth="1"/>
    <col min="2" max="2" width="15.33203125" style="2" customWidth="1"/>
    <col min="3" max="3" width="50.6640625" style="2" customWidth="1"/>
    <col min="4" max="5" width="12.6640625" style="2" customWidth="1"/>
    <col min="6" max="6" width="14.6640625" style="5" bestFit="1" customWidth="1"/>
    <col min="7" max="16384" width="10.44140625" style="2"/>
  </cols>
  <sheetData>
    <row r="1" spans="2:6">
      <c r="B1" s="143" t="s">
        <v>39</v>
      </c>
      <c r="C1" s="143"/>
      <c r="D1" s="143"/>
      <c r="E1" s="143"/>
      <c r="F1" s="143"/>
    </row>
    <row r="2" spans="2:6">
      <c r="B2" s="2" t="s">
        <v>26</v>
      </c>
      <c r="C2" s="3">
        <v>45078</v>
      </c>
      <c r="D2" s="4"/>
      <c r="E2" s="4"/>
      <c r="F2" s="4"/>
    </row>
    <row r="5" spans="2:6">
      <c r="B5" s="4" t="s">
        <v>27</v>
      </c>
      <c r="C5" s="4" t="s">
        <v>9</v>
      </c>
      <c r="D5" s="4" t="s">
        <v>28</v>
      </c>
      <c r="E5" s="4" t="s">
        <v>29</v>
      </c>
      <c r="F5" s="6" t="s">
        <v>30</v>
      </c>
    </row>
    <row r="6" spans="2:6">
      <c r="B6" s="7">
        <v>1</v>
      </c>
      <c r="C6" s="1" t="s">
        <v>41</v>
      </c>
      <c r="D6" s="2" t="s">
        <v>31</v>
      </c>
      <c r="E6" s="8" t="s">
        <v>73</v>
      </c>
      <c r="F6" s="9" t="s">
        <v>110</v>
      </c>
    </row>
    <row r="7" spans="2:6">
      <c r="B7" s="7">
        <f>B6+1</f>
        <v>2</v>
      </c>
      <c r="C7" s="1" t="s">
        <v>90</v>
      </c>
      <c r="D7" s="2" t="s">
        <v>31</v>
      </c>
      <c r="E7" s="8" t="s">
        <v>73</v>
      </c>
      <c r="F7" s="9" t="str">
        <f>F6</f>
        <v>May 2023</v>
      </c>
    </row>
    <row r="8" spans="2:6">
      <c r="B8" s="7">
        <f>B7+1</f>
        <v>3</v>
      </c>
      <c r="C8" s="1" t="s">
        <v>40</v>
      </c>
      <c r="D8" s="2" t="s">
        <v>31</v>
      </c>
      <c r="E8" s="8" t="s">
        <v>77</v>
      </c>
      <c r="F8" s="9" t="str">
        <f>F7</f>
        <v>May 2023</v>
      </c>
    </row>
    <row r="9" spans="2:6">
      <c r="B9" s="7">
        <f>B8+1</f>
        <v>4</v>
      </c>
      <c r="C9" s="1" t="s">
        <v>36</v>
      </c>
      <c r="D9" s="2" t="s">
        <v>38</v>
      </c>
      <c r="E9" s="8" t="s">
        <v>78</v>
      </c>
      <c r="F9" s="5" t="s">
        <v>108</v>
      </c>
    </row>
    <row r="10" spans="2:6">
      <c r="B10" s="7">
        <f>B9+1</f>
        <v>5</v>
      </c>
      <c r="C10" s="1" t="s">
        <v>37</v>
      </c>
      <c r="D10" s="2" t="s">
        <v>38</v>
      </c>
      <c r="E10" s="8" t="s">
        <v>78</v>
      </c>
      <c r="F10" s="5" t="str">
        <f>F9</f>
        <v>4Q 2022</v>
      </c>
    </row>
    <row r="13" spans="2:6">
      <c r="B13" s="10" t="s">
        <v>32</v>
      </c>
    </row>
    <row r="15" spans="2:6">
      <c r="C15" s="11"/>
    </row>
    <row r="16" spans="2:6">
      <c r="B16" s="4" t="s">
        <v>10</v>
      </c>
      <c r="F16" s="12"/>
    </row>
    <row r="17" spans="2:11">
      <c r="B17" s="2" t="s">
        <v>33</v>
      </c>
      <c r="C17" s="1" t="s">
        <v>25</v>
      </c>
    </row>
    <row r="21" spans="2:11" s="13" customFormat="1" ht="33.75" customHeight="1">
      <c r="B21" s="144" t="s">
        <v>34</v>
      </c>
      <c r="C21" s="144"/>
      <c r="D21" s="144"/>
      <c r="E21" s="144"/>
      <c r="F21" s="144"/>
      <c r="G21" s="14"/>
      <c r="H21" s="14"/>
      <c r="I21" s="14"/>
      <c r="J21" s="14"/>
      <c r="K21" s="14"/>
    </row>
    <row r="22" spans="2:11" s="13" customFormat="1" ht="11.25" customHeight="1">
      <c r="B22" s="16"/>
      <c r="C22" s="16"/>
      <c r="D22" s="16"/>
      <c r="E22" s="16"/>
      <c r="F22" s="16"/>
      <c r="G22" s="15"/>
      <c r="H22" s="15"/>
      <c r="I22" s="15"/>
      <c r="J22" s="15"/>
      <c r="K22" s="15"/>
    </row>
    <row r="23" spans="2:11" s="13" customFormat="1" ht="67.5" customHeight="1">
      <c r="B23" s="145" t="s">
        <v>24</v>
      </c>
      <c r="C23" s="145"/>
      <c r="D23" s="145"/>
      <c r="E23" s="145"/>
      <c r="F23" s="145"/>
      <c r="G23" s="15"/>
      <c r="H23" s="15"/>
      <c r="I23" s="15"/>
      <c r="J23" s="15"/>
      <c r="K23" s="15"/>
    </row>
    <row r="24" spans="2:11" s="13" customFormat="1" ht="11.25" customHeight="1">
      <c r="B24" s="16"/>
      <c r="C24" s="16"/>
      <c r="D24" s="16"/>
      <c r="E24" s="16"/>
      <c r="F24" s="16"/>
      <c r="G24" s="15"/>
      <c r="H24" s="15"/>
      <c r="I24" s="15"/>
      <c r="J24" s="15"/>
      <c r="K24" s="15"/>
    </row>
    <row r="25" spans="2:11" s="13" customFormat="1" ht="10.199999999999999">
      <c r="B25" s="145" t="s">
        <v>35</v>
      </c>
      <c r="C25" s="145"/>
      <c r="D25" s="145"/>
      <c r="E25" s="145"/>
      <c r="F25" s="145"/>
    </row>
  </sheetData>
  <mergeCells count="4">
    <mergeCell ref="B1:F1"/>
    <mergeCell ref="B21:F21"/>
    <mergeCell ref="B23:F23"/>
    <mergeCell ref="B25:F25"/>
  </mergeCells>
  <hyperlinks>
    <hyperlink ref="C17" r:id="rId1" xr:uid="{00000000-0004-0000-0000-000000000000}"/>
    <hyperlink ref="C6" location="'Issuance Total'!A1" display="US Municipal Bonds: Issuance - Total" xr:uid="{00000000-0004-0000-0000-000001000000}"/>
    <hyperlink ref="C10" location="Holders!A1" display="US Municipal Bonds: Holders" xr:uid="{00000000-0004-0000-0000-000002000000}"/>
    <hyperlink ref="C9" location="Outstanding!A1" display="US Municipal Bonds: Outstanding" xr:uid="{00000000-0004-0000-0000-000003000000}"/>
    <hyperlink ref="C8" location="'Trading Volume'!A1" display="US Municipal Bonds: Trading Volume" xr:uid="{00000000-0004-0000-0000-000004000000}"/>
    <hyperlink ref="C7" location="'Issuance Public'!A1" display="US Municipal Bonds: Issuance - Public Only" xr:uid="{00000000-0004-0000-0000-000005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95"/>
  <sheetViews>
    <sheetView zoomScaleNormal="100" zoomScaleSheetLayoutView="100" workbookViewId="0">
      <pane xSplit="1" ySplit="9" topLeftCell="B60" activePane="bottomRight" state="frozen"/>
      <selection pane="topRight" activeCell="B1" sqref="B1"/>
      <selection pane="bottomLeft" activeCell="A9" sqref="A9"/>
      <selection pane="bottomRight" activeCell="C88" sqref="C88"/>
    </sheetView>
  </sheetViews>
  <sheetFormatPr defaultColWidth="9.109375" defaultRowHeight="11.4"/>
  <cols>
    <col min="1" max="1" width="8.6640625" style="34" customWidth="1"/>
    <col min="2" max="3" width="10.6640625" style="62" customWidth="1"/>
    <col min="4" max="4" width="1.6640625" style="62" customWidth="1"/>
    <col min="5" max="7" width="10.6640625" style="62" customWidth="1"/>
    <col min="8" max="8" width="1.6640625" style="62" customWidth="1"/>
    <col min="9" max="10" width="10.6640625" style="62" customWidth="1"/>
    <col min="11" max="11" width="1.6640625" style="62" customWidth="1"/>
    <col min="12" max="12" width="10.6640625" style="62" customWidth="1"/>
    <col min="13" max="13" width="2.6640625" style="34" customWidth="1"/>
    <col min="14" max="21" width="10.6640625" style="34" customWidth="1"/>
    <col min="22" max="22" width="1.6640625" style="34" customWidth="1"/>
    <col min="23" max="30" width="10.6640625" style="34" customWidth="1"/>
    <col min="31" max="31" width="2.6640625" style="34" customWidth="1"/>
    <col min="32" max="16384" width="9.109375" style="61"/>
  </cols>
  <sheetData>
    <row r="1" spans="1:31" s="19" customFormat="1" ht="13.2">
      <c r="A1" s="17" t="s">
        <v>44</v>
      </c>
      <c r="B1" s="18" t="s">
        <v>57</v>
      </c>
      <c r="I1" s="18"/>
    </row>
    <row r="2" spans="1:31" s="19" customFormat="1" ht="13.2">
      <c r="A2" s="17" t="s">
        <v>45</v>
      </c>
      <c r="B2" s="18" t="s">
        <v>74</v>
      </c>
      <c r="I2" s="18"/>
    </row>
    <row r="3" spans="1:31" s="19" customFormat="1" ht="13.2">
      <c r="A3" s="20" t="s">
        <v>46</v>
      </c>
      <c r="B3" s="18" t="s">
        <v>75</v>
      </c>
      <c r="I3" s="18"/>
    </row>
    <row r="4" spans="1:31" s="66" customFormat="1" ht="10.199999999999999">
      <c r="A4" s="21" t="s">
        <v>11</v>
      </c>
      <c r="B4" s="69" t="s">
        <v>76</v>
      </c>
      <c r="I4" s="69"/>
      <c r="M4" s="23"/>
      <c r="N4" s="23"/>
      <c r="O4" s="23"/>
      <c r="P4" s="23"/>
      <c r="Q4" s="23"/>
      <c r="R4" s="23"/>
      <c r="S4" s="23"/>
      <c r="T4" s="23"/>
      <c r="U4" s="23"/>
      <c r="V4" s="23"/>
      <c r="W4" s="23"/>
      <c r="X4" s="23"/>
      <c r="Y4" s="23"/>
      <c r="Z4" s="23"/>
      <c r="AA4" s="23"/>
      <c r="AB4" s="23"/>
      <c r="AC4" s="23"/>
      <c r="AD4" s="23"/>
      <c r="AE4" s="23"/>
    </row>
    <row r="5" spans="1:31" s="67" customFormat="1" ht="10.199999999999999">
      <c r="A5" s="24" t="s">
        <v>48</v>
      </c>
      <c r="B5" s="41" t="s">
        <v>96</v>
      </c>
      <c r="C5" s="68"/>
      <c r="D5" s="68"/>
      <c r="E5" s="68"/>
      <c r="F5" s="68"/>
      <c r="G5" s="68"/>
      <c r="H5" s="68"/>
      <c r="I5" s="41"/>
      <c r="J5" s="68"/>
      <c r="K5" s="68"/>
      <c r="L5" s="68"/>
      <c r="M5" s="23"/>
      <c r="N5" s="23"/>
    </row>
    <row r="6" spans="1:31" s="67" customFormat="1" ht="10.199999999999999">
      <c r="A6" s="24"/>
      <c r="B6" s="68"/>
      <c r="C6" s="68"/>
      <c r="D6" s="68"/>
      <c r="E6" s="68"/>
      <c r="F6" s="68"/>
      <c r="G6" s="68"/>
      <c r="H6" s="68"/>
      <c r="I6" s="68"/>
      <c r="J6" s="68"/>
      <c r="K6" s="68"/>
      <c r="L6" s="68"/>
      <c r="M6" s="23"/>
      <c r="N6" s="23"/>
    </row>
    <row r="7" spans="1:31">
      <c r="A7" s="26"/>
      <c r="M7" s="26"/>
      <c r="N7" s="26"/>
      <c r="O7" s="61"/>
      <c r="P7" s="61"/>
      <c r="Q7" s="61"/>
      <c r="R7" s="61"/>
      <c r="S7" s="61"/>
      <c r="T7" s="61"/>
      <c r="U7" s="61"/>
      <c r="V7" s="61"/>
      <c r="W7" s="61"/>
      <c r="X7" s="61"/>
      <c r="Y7" s="61"/>
      <c r="Z7" s="61"/>
      <c r="AA7" s="61"/>
      <c r="AB7" s="61"/>
      <c r="AC7" s="61"/>
      <c r="AD7" s="61"/>
      <c r="AE7" s="61"/>
    </row>
    <row r="8" spans="1:31" ht="12">
      <c r="A8" s="42"/>
      <c r="B8" s="147" t="s">
        <v>88</v>
      </c>
      <c r="C8" s="147"/>
      <c r="D8" s="60"/>
      <c r="E8" s="147" t="s">
        <v>89</v>
      </c>
      <c r="F8" s="147"/>
      <c r="G8" s="147"/>
      <c r="H8" s="60"/>
      <c r="I8" s="147" t="s">
        <v>17</v>
      </c>
      <c r="J8" s="147"/>
      <c r="K8" s="60"/>
      <c r="L8" s="64" t="s">
        <v>0</v>
      </c>
      <c r="M8" s="26"/>
      <c r="N8" s="146" t="s">
        <v>91</v>
      </c>
      <c r="O8" s="146"/>
      <c r="P8" s="146"/>
      <c r="Q8" s="146"/>
      <c r="R8" s="146"/>
      <c r="S8" s="146"/>
      <c r="T8" s="146"/>
      <c r="U8" s="146"/>
      <c r="V8" s="26"/>
      <c r="W8" s="146" t="s">
        <v>97</v>
      </c>
      <c r="X8" s="146"/>
      <c r="Y8" s="146"/>
      <c r="Z8" s="146"/>
      <c r="AA8" s="146"/>
      <c r="AB8" s="146"/>
      <c r="AC8" s="146"/>
      <c r="AD8" s="146"/>
      <c r="AE8" s="26"/>
    </row>
    <row r="9" spans="1:31" ht="24.6" thickBot="1">
      <c r="A9" s="28"/>
      <c r="B9" s="70" t="s">
        <v>3</v>
      </c>
      <c r="C9" s="70" t="s">
        <v>4</v>
      </c>
      <c r="D9" s="70"/>
      <c r="E9" s="70" t="s">
        <v>7</v>
      </c>
      <c r="F9" s="70" t="s">
        <v>8</v>
      </c>
      <c r="G9" s="71" t="s">
        <v>13</v>
      </c>
      <c r="H9" s="70"/>
      <c r="I9" s="70" t="s">
        <v>1</v>
      </c>
      <c r="J9" s="70" t="s">
        <v>2</v>
      </c>
      <c r="K9" s="70"/>
      <c r="L9" s="70" t="s">
        <v>0</v>
      </c>
      <c r="M9" s="108"/>
      <c r="N9" s="109" t="s">
        <v>3</v>
      </c>
      <c r="O9" s="109" t="s">
        <v>4</v>
      </c>
      <c r="P9" s="109" t="s">
        <v>7</v>
      </c>
      <c r="Q9" s="109" t="s">
        <v>8</v>
      </c>
      <c r="R9" s="109" t="s">
        <v>13</v>
      </c>
      <c r="S9" s="109" t="s">
        <v>1</v>
      </c>
      <c r="T9" s="109" t="s">
        <v>2</v>
      </c>
      <c r="U9" s="109" t="s">
        <v>0</v>
      </c>
      <c r="V9" s="108"/>
      <c r="W9" s="109" t="s">
        <v>3</v>
      </c>
      <c r="X9" s="109" t="s">
        <v>4</v>
      </c>
      <c r="Y9" s="109" t="s">
        <v>7</v>
      </c>
      <c r="Z9" s="109" t="s">
        <v>8</v>
      </c>
      <c r="AA9" s="109" t="s">
        <v>13</v>
      </c>
      <c r="AB9" s="109" t="s">
        <v>1</v>
      </c>
      <c r="AC9" s="109" t="s">
        <v>2</v>
      </c>
      <c r="AD9" s="109" t="s">
        <v>0</v>
      </c>
      <c r="AE9" s="108"/>
    </row>
    <row r="10" spans="1:31" ht="12" thickTop="1">
      <c r="A10" s="30">
        <v>1996</v>
      </c>
      <c r="B10" s="63">
        <v>63.010299999999994</v>
      </c>
      <c r="C10" s="63">
        <v>119.8883</v>
      </c>
      <c r="D10" s="61"/>
      <c r="E10" s="63">
        <v>46.283900000000003</v>
      </c>
      <c r="F10" s="63">
        <v>132.97379999999998</v>
      </c>
      <c r="G10" s="63">
        <v>3.6408999999999998</v>
      </c>
      <c r="H10" s="61"/>
      <c r="I10" s="63">
        <v>121.68</v>
      </c>
      <c r="J10" s="63">
        <v>61.218499999999992</v>
      </c>
      <c r="K10" s="61"/>
      <c r="L10" s="63">
        <v>182.89850000000001</v>
      </c>
      <c r="M10" s="110"/>
      <c r="N10" s="111" t="s">
        <v>92</v>
      </c>
      <c r="O10" s="111" t="s">
        <v>92</v>
      </c>
      <c r="P10" s="111" t="s">
        <v>92</v>
      </c>
      <c r="Q10" s="111" t="s">
        <v>92</v>
      </c>
      <c r="R10" s="111" t="s">
        <v>92</v>
      </c>
      <c r="S10" s="111" t="s">
        <v>92</v>
      </c>
      <c r="T10" s="111" t="s">
        <v>92</v>
      </c>
      <c r="U10" s="111" t="s">
        <v>92</v>
      </c>
      <c r="V10" s="112"/>
      <c r="W10" s="111" t="s">
        <v>92</v>
      </c>
      <c r="X10" s="111" t="s">
        <v>92</v>
      </c>
      <c r="Y10" s="111" t="s">
        <v>92</v>
      </c>
      <c r="Z10" s="111" t="s">
        <v>92</v>
      </c>
      <c r="AA10" s="111" t="s">
        <v>92</v>
      </c>
      <c r="AB10" s="111" t="s">
        <v>92</v>
      </c>
      <c r="AC10" s="111" t="s">
        <v>92</v>
      </c>
      <c r="AD10" s="111" t="s">
        <v>92</v>
      </c>
    </row>
    <row r="11" spans="1:31">
      <c r="A11" s="30">
        <v>1997</v>
      </c>
      <c r="B11" s="63">
        <v>70.915999999999997</v>
      </c>
      <c r="C11" s="63">
        <v>147.70339999999999</v>
      </c>
      <c r="D11" s="61"/>
      <c r="E11" s="63">
        <v>47.187199999999997</v>
      </c>
      <c r="F11" s="63">
        <v>164.96449999999999</v>
      </c>
      <c r="G11" s="63">
        <v>6.4676999999999998</v>
      </c>
      <c r="H11" s="61"/>
      <c r="I11" s="63">
        <v>135.68180000000001</v>
      </c>
      <c r="J11" s="63">
        <v>82.937000000000012</v>
      </c>
      <c r="K11" s="61"/>
      <c r="L11" s="63">
        <v>218.61880000000002</v>
      </c>
      <c r="M11" s="110"/>
      <c r="N11" s="113">
        <f>B11/B10-1</f>
        <v>0.12546678876310713</v>
      </c>
      <c r="O11" s="113">
        <f>C11/C10-1</f>
        <v>0.23200846120930896</v>
      </c>
      <c r="P11" s="113">
        <f>E11/E10-1</f>
        <v>1.951650573957675E-2</v>
      </c>
      <c r="Q11" s="113">
        <f>F11/F10-1</f>
        <v>0.24057897119582972</v>
      </c>
      <c r="R11" s="113">
        <f>G11/G10-1</f>
        <v>0.77640143920459237</v>
      </c>
      <c r="S11" s="113">
        <f>I11/I10-1</f>
        <v>0.1150706771860619</v>
      </c>
      <c r="T11" s="113">
        <f>J11/J10-1</f>
        <v>0.35477020835205075</v>
      </c>
      <c r="U11" s="113">
        <f>L11/L10-1</f>
        <v>0.19530121898211306</v>
      </c>
      <c r="W11" s="111" t="s">
        <v>92</v>
      </c>
      <c r="X11" s="111" t="s">
        <v>92</v>
      </c>
      <c r="Y11" s="111" t="s">
        <v>92</v>
      </c>
      <c r="Z11" s="111" t="s">
        <v>92</v>
      </c>
      <c r="AA11" s="111" t="s">
        <v>92</v>
      </c>
      <c r="AB11" s="111" t="s">
        <v>92</v>
      </c>
      <c r="AC11" s="111" t="s">
        <v>92</v>
      </c>
      <c r="AD11" s="111" t="s">
        <v>92</v>
      </c>
    </row>
    <row r="12" spans="1:31">
      <c r="A12" s="30">
        <v>1998</v>
      </c>
      <c r="B12" s="63">
        <v>91.312799999999996</v>
      </c>
      <c r="C12" s="63">
        <v>192.78269999999998</v>
      </c>
      <c r="D12" s="61"/>
      <c r="E12" s="63">
        <v>64.197699999999998</v>
      </c>
      <c r="F12" s="63">
        <v>213.70509999999996</v>
      </c>
      <c r="G12" s="63">
        <v>6.1927000000000003</v>
      </c>
      <c r="H12" s="61"/>
      <c r="I12" s="63">
        <v>158.1061</v>
      </c>
      <c r="J12" s="63">
        <v>125.98910000000001</v>
      </c>
      <c r="K12" s="61"/>
      <c r="L12" s="63">
        <v>284.09519999999998</v>
      </c>
      <c r="M12" s="110"/>
      <c r="N12" s="113">
        <f t="shared" ref="N12:N34" si="0">B12/B11-1</f>
        <v>0.28761915505668689</v>
      </c>
      <c r="O12" s="113">
        <f t="shared" ref="O12:O34" si="1">C12/C11-1</f>
        <v>0.30520150517862144</v>
      </c>
      <c r="P12" s="113">
        <f t="shared" ref="P12:P34" si="2">E12/E11-1</f>
        <v>0.36048970907364719</v>
      </c>
      <c r="Q12" s="113">
        <f t="shared" ref="Q12:Q34" si="3">F12/F11-1</f>
        <v>0.29546114467051998</v>
      </c>
      <c r="R12" s="113">
        <f t="shared" ref="R12:R34" si="4">G12/G11-1</f>
        <v>-4.2518978926047835E-2</v>
      </c>
      <c r="S12" s="113">
        <f t="shared" ref="S12:S34" si="5">I12/I11-1</f>
        <v>0.16527124492746981</v>
      </c>
      <c r="T12" s="113">
        <f t="shared" ref="T12:T34" si="6">J12/J11-1</f>
        <v>0.51909401111687181</v>
      </c>
      <c r="U12" s="113">
        <f t="shared" ref="U12:U34" si="7">L12/L11-1</f>
        <v>0.29950031744753858</v>
      </c>
      <c r="W12" s="111" t="s">
        <v>92</v>
      </c>
      <c r="X12" s="111" t="s">
        <v>92</v>
      </c>
      <c r="Y12" s="111" t="s">
        <v>92</v>
      </c>
      <c r="Z12" s="111" t="s">
        <v>92</v>
      </c>
      <c r="AA12" s="111" t="s">
        <v>92</v>
      </c>
      <c r="AB12" s="111" t="s">
        <v>92</v>
      </c>
      <c r="AC12" s="111" t="s">
        <v>92</v>
      </c>
      <c r="AD12" s="111" t="s">
        <v>92</v>
      </c>
    </row>
    <row r="13" spans="1:31">
      <c r="A13" s="30">
        <v>1999</v>
      </c>
      <c r="B13" s="63">
        <v>68.610600000000005</v>
      </c>
      <c r="C13" s="63">
        <v>156.0325</v>
      </c>
      <c r="D13" s="61"/>
      <c r="E13" s="63">
        <v>51.617699999999999</v>
      </c>
      <c r="F13" s="63">
        <v>164.94959999999998</v>
      </c>
      <c r="G13" s="63">
        <v>8.075800000000001</v>
      </c>
      <c r="H13" s="61"/>
      <c r="I13" s="63">
        <v>154.51409999999998</v>
      </c>
      <c r="J13" s="63">
        <v>70.128799999999998</v>
      </c>
      <c r="K13" s="61"/>
      <c r="L13" s="63">
        <v>224.6429</v>
      </c>
      <c r="M13" s="110"/>
      <c r="N13" s="113">
        <f t="shared" si="0"/>
        <v>-0.24862012773674658</v>
      </c>
      <c r="O13" s="113">
        <f t="shared" si="1"/>
        <v>-0.19063017584046693</v>
      </c>
      <c r="P13" s="113">
        <f t="shared" si="2"/>
        <v>-0.19595717603590157</v>
      </c>
      <c r="Q13" s="113">
        <f t="shared" si="3"/>
        <v>-0.22814382997878846</v>
      </c>
      <c r="R13" s="113">
        <f t="shared" si="4"/>
        <v>0.30408384065108929</v>
      </c>
      <c r="S13" s="113">
        <f t="shared" si="5"/>
        <v>-2.2718921028347494E-2</v>
      </c>
      <c r="T13" s="113">
        <f t="shared" si="6"/>
        <v>-0.44337406966158188</v>
      </c>
      <c r="U13" s="113">
        <f t="shared" si="7"/>
        <v>-0.20926893520200263</v>
      </c>
      <c r="W13" s="111" t="s">
        <v>92</v>
      </c>
      <c r="X13" s="111" t="s">
        <v>92</v>
      </c>
      <c r="Y13" s="111" t="s">
        <v>92</v>
      </c>
      <c r="Z13" s="111" t="s">
        <v>92</v>
      </c>
      <c r="AA13" s="111" t="s">
        <v>92</v>
      </c>
      <c r="AB13" s="111" t="s">
        <v>92</v>
      </c>
      <c r="AC13" s="111" t="s">
        <v>92</v>
      </c>
      <c r="AD13" s="111" t="s">
        <v>92</v>
      </c>
    </row>
    <row r="14" spans="1:31">
      <c r="A14" s="30">
        <v>2000</v>
      </c>
      <c r="B14" s="63">
        <v>65.056700000000006</v>
      </c>
      <c r="C14" s="63">
        <v>133.18170000000001</v>
      </c>
      <c r="D14" s="61"/>
      <c r="E14" s="63">
        <v>47.972499999999997</v>
      </c>
      <c r="F14" s="63">
        <v>144.09570000000002</v>
      </c>
      <c r="G14" s="63">
        <v>6.1702000000000004</v>
      </c>
      <c r="H14" s="61"/>
      <c r="I14" s="63">
        <v>162.59119999999999</v>
      </c>
      <c r="J14" s="63">
        <v>35.646999999999998</v>
      </c>
      <c r="K14" s="61"/>
      <c r="L14" s="63">
        <v>198.23819999999998</v>
      </c>
      <c r="M14" s="110"/>
      <c r="N14" s="113">
        <f t="shared" si="0"/>
        <v>-5.1798118658049952E-2</v>
      </c>
      <c r="O14" s="113">
        <f t="shared" si="1"/>
        <v>-0.1464489769759505</v>
      </c>
      <c r="P14" s="113">
        <f t="shared" si="2"/>
        <v>-7.061918682932411E-2</v>
      </c>
      <c r="Q14" s="113">
        <f t="shared" si="3"/>
        <v>-0.12642589009006366</v>
      </c>
      <c r="R14" s="113">
        <f t="shared" si="4"/>
        <v>-0.23596423883701934</v>
      </c>
      <c r="S14" s="113">
        <f t="shared" si="5"/>
        <v>5.2274193746719488E-2</v>
      </c>
      <c r="T14" s="113">
        <f t="shared" si="6"/>
        <v>-0.49169242878817265</v>
      </c>
      <c r="U14" s="113">
        <f t="shared" si="7"/>
        <v>-0.11754077248824701</v>
      </c>
      <c r="W14" s="111" t="s">
        <v>92</v>
      </c>
      <c r="X14" s="111" t="s">
        <v>92</v>
      </c>
      <c r="Y14" s="111" t="s">
        <v>92</v>
      </c>
      <c r="Z14" s="111" t="s">
        <v>92</v>
      </c>
      <c r="AA14" s="111" t="s">
        <v>92</v>
      </c>
      <c r="AB14" s="111" t="s">
        <v>92</v>
      </c>
      <c r="AC14" s="111" t="s">
        <v>92</v>
      </c>
      <c r="AD14" s="111" t="s">
        <v>92</v>
      </c>
    </row>
    <row r="15" spans="1:31">
      <c r="A15" s="30">
        <v>2001</v>
      </c>
      <c r="B15" s="63">
        <v>101.1339</v>
      </c>
      <c r="C15" s="63">
        <v>185.36259999999999</v>
      </c>
      <c r="D15" s="61"/>
      <c r="E15" s="63">
        <v>62.9925</v>
      </c>
      <c r="F15" s="63">
        <v>220.32360000000003</v>
      </c>
      <c r="G15" s="63">
        <v>3.1803999999999997</v>
      </c>
      <c r="H15" s="61"/>
      <c r="I15" s="63">
        <v>196.56259999999997</v>
      </c>
      <c r="J15" s="63">
        <v>89.933300000000003</v>
      </c>
      <c r="K15" s="61"/>
      <c r="L15" s="63">
        <v>286.49590000000001</v>
      </c>
      <c r="M15" s="110"/>
      <c r="N15" s="113">
        <f t="shared" si="0"/>
        <v>0.5545501078290167</v>
      </c>
      <c r="O15" s="113">
        <f t="shared" si="1"/>
        <v>0.39180232719660424</v>
      </c>
      <c r="P15" s="113">
        <f t="shared" si="2"/>
        <v>0.31309604460889062</v>
      </c>
      <c r="Q15" s="113">
        <f t="shared" si="3"/>
        <v>0.52900884620429345</v>
      </c>
      <c r="R15" s="113">
        <f t="shared" si="4"/>
        <v>-0.48455479563061177</v>
      </c>
      <c r="S15" s="113">
        <f t="shared" si="5"/>
        <v>0.20893750707295355</v>
      </c>
      <c r="T15" s="113">
        <f t="shared" si="6"/>
        <v>1.5228855163127335</v>
      </c>
      <c r="U15" s="113">
        <f t="shared" si="7"/>
        <v>0.44521035804400988</v>
      </c>
      <c r="W15" s="111" t="s">
        <v>92</v>
      </c>
      <c r="X15" s="111" t="s">
        <v>92</v>
      </c>
      <c r="Y15" s="111" t="s">
        <v>92</v>
      </c>
      <c r="Z15" s="111" t="s">
        <v>92</v>
      </c>
      <c r="AA15" s="111" t="s">
        <v>92</v>
      </c>
      <c r="AB15" s="111" t="s">
        <v>92</v>
      </c>
      <c r="AC15" s="111" t="s">
        <v>92</v>
      </c>
      <c r="AD15" s="111" t="s">
        <v>92</v>
      </c>
    </row>
    <row r="16" spans="1:31">
      <c r="A16" s="30">
        <v>2002</v>
      </c>
      <c r="B16" s="63">
        <v>124.05359999999999</v>
      </c>
      <c r="C16" s="63">
        <v>232.56270000000001</v>
      </c>
      <c r="D16" s="61"/>
      <c r="E16" s="63">
        <v>71.456599999999995</v>
      </c>
      <c r="F16" s="63">
        <v>282.31870000000004</v>
      </c>
      <c r="G16" s="63">
        <v>2.8410000000000002</v>
      </c>
      <c r="H16" s="63"/>
      <c r="I16" s="63">
        <v>236.12550000000002</v>
      </c>
      <c r="J16" s="63">
        <v>120.49009999999997</v>
      </c>
      <c r="K16" s="61"/>
      <c r="L16" s="63">
        <v>356.61559999999997</v>
      </c>
      <c r="M16" s="110"/>
      <c r="N16" s="113">
        <f t="shared" si="0"/>
        <v>0.22662727334751254</v>
      </c>
      <c r="O16" s="113">
        <f t="shared" si="1"/>
        <v>0.25463658796326771</v>
      </c>
      <c r="P16" s="113">
        <f t="shared" si="2"/>
        <v>0.13436678969718607</v>
      </c>
      <c r="Q16" s="113">
        <f t="shared" si="3"/>
        <v>0.28138202171714699</v>
      </c>
      <c r="R16" s="113">
        <f t="shared" si="4"/>
        <v>-0.10671613633505206</v>
      </c>
      <c r="S16" s="113">
        <f t="shared" si="5"/>
        <v>0.20127379267470036</v>
      </c>
      <c r="T16" s="113">
        <f t="shared" si="6"/>
        <v>0.33977180866264178</v>
      </c>
      <c r="U16" s="113">
        <f t="shared" si="7"/>
        <v>0.24474940130033263</v>
      </c>
      <c r="W16" s="111" t="s">
        <v>92</v>
      </c>
      <c r="X16" s="111" t="s">
        <v>92</v>
      </c>
      <c r="Y16" s="111" t="s">
        <v>92</v>
      </c>
      <c r="Z16" s="111" t="s">
        <v>92</v>
      </c>
      <c r="AA16" s="111" t="s">
        <v>92</v>
      </c>
      <c r="AB16" s="111" t="s">
        <v>92</v>
      </c>
      <c r="AC16" s="111" t="s">
        <v>92</v>
      </c>
      <c r="AD16" s="111" t="s">
        <v>92</v>
      </c>
    </row>
    <row r="17" spans="1:30">
      <c r="A17" s="30">
        <v>2003</v>
      </c>
      <c r="B17" s="63">
        <v>139.50349999999997</v>
      </c>
      <c r="C17" s="63">
        <v>240.78609999999998</v>
      </c>
      <c r="D17" s="61"/>
      <c r="E17" s="63">
        <v>75.451100000000011</v>
      </c>
      <c r="F17" s="63">
        <v>302.69499999999999</v>
      </c>
      <c r="G17" s="63">
        <v>2.1434999999999995</v>
      </c>
      <c r="H17" s="63"/>
      <c r="I17" s="63">
        <v>257.78620000000001</v>
      </c>
      <c r="J17" s="63">
        <v>122.5035</v>
      </c>
      <c r="K17" s="61"/>
      <c r="L17" s="63">
        <v>380.28970000000004</v>
      </c>
      <c r="M17" s="110"/>
      <c r="N17" s="113">
        <f t="shared" si="0"/>
        <v>0.1245421334004011</v>
      </c>
      <c r="O17" s="113">
        <f t="shared" si="1"/>
        <v>3.5359926591839397E-2</v>
      </c>
      <c r="P17" s="113">
        <f t="shared" si="2"/>
        <v>5.5901064422321012E-2</v>
      </c>
      <c r="Q17" s="113">
        <f t="shared" si="3"/>
        <v>7.217481519998481E-2</v>
      </c>
      <c r="R17" s="113">
        <f t="shared" si="4"/>
        <v>-0.24551214361140461</v>
      </c>
      <c r="S17" s="113">
        <f t="shared" si="5"/>
        <v>9.1733844925685704E-2</v>
      </c>
      <c r="T17" s="113">
        <f t="shared" si="6"/>
        <v>1.6710086554829306E-2</v>
      </c>
      <c r="U17" s="113">
        <f t="shared" si="7"/>
        <v>6.6385486221018031E-2</v>
      </c>
      <c r="W17" s="111" t="s">
        <v>92</v>
      </c>
      <c r="X17" s="111" t="s">
        <v>92</v>
      </c>
      <c r="Y17" s="111" t="s">
        <v>92</v>
      </c>
      <c r="Z17" s="111" t="s">
        <v>92</v>
      </c>
      <c r="AA17" s="111" t="s">
        <v>92</v>
      </c>
      <c r="AB17" s="111" t="s">
        <v>92</v>
      </c>
      <c r="AC17" s="111" t="s">
        <v>92</v>
      </c>
      <c r="AD17" s="111" t="s">
        <v>92</v>
      </c>
    </row>
    <row r="18" spans="1:30">
      <c r="A18" s="30">
        <v>2004</v>
      </c>
      <c r="B18" s="63">
        <v>131.46039999999999</v>
      </c>
      <c r="C18" s="63">
        <v>226.63910000000001</v>
      </c>
      <c r="D18" s="61"/>
      <c r="E18" s="63">
        <v>68.362800000000021</v>
      </c>
      <c r="F18" s="63">
        <v>286.91770000000002</v>
      </c>
      <c r="G18" s="63">
        <v>2.8190000000000004</v>
      </c>
      <c r="H18" s="63"/>
      <c r="I18" s="63">
        <v>226.69239999999999</v>
      </c>
      <c r="J18" s="63">
        <v>131.40059999999997</v>
      </c>
      <c r="K18" s="61"/>
      <c r="L18" s="63">
        <v>358.09299999999996</v>
      </c>
      <c r="M18" s="110"/>
      <c r="N18" s="113">
        <f t="shared" si="0"/>
        <v>-5.7655184278530558E-2</v>
      </c>
      <c r="O18" s="113">
        <f t="shared" si="1"/>
        <v>-5.8753391495605323E-2</v>
      </c>
      <c r="P18" s="113">
        <f t="shared" si="2"/>
        <v>-9.3945615107002944E-2</v>
      </c>
      <c r="Q18" s="113">
        <f t="shared" si="3"/>
        <v>-5.2122763838186814E-2</v>
      </c>
      <c r="R18" s="113">
        <f t="shared" si="4"/>
        <v>0.31513879169582504</v>
      </c>
      <c r="S18" s="113">
        <f t="shared" si="5"/>
        <v>-0.12061855910052599</v>
      </c>
      <c r="T18" s="113">
        <f t="shared" si="6"/>
        <v>7.2627312689024892E-2</v>
      </c>
      <c r="U18" s="113">
        <f t="shared" si="7"/>
        <v>-5.8367870599703497E-2</v>
      </c>
      <c r="W18" s="111" t="s">
        <v>92</v>
      </c>
      <c r="X18" s="111" t="s">
        <v>92</v>
      </c>
      <c r="Y18" s="111" t="s">
        <v>92</v>
      </c>
      <c r="Z18" s="111" t="s">
        <v>92</v>
      </c>
      <c r="AA18" s="111" t="s">
        <v>92</v>
      </c>
      <c r="AB18" s="111" t="s">
        <v>92</v>
      </c>
      <c r="AC18" s="111" t="s">
        <v>92</v>
      </c>
      <c r="AD18" s="111" t="s">
        <v>92</v>
      </c>
    </row>
    <row r="19" spans="1:30">
      <c r="A19" s="30">
        <v>2005</v>
      </c>
      <c r="B19" s="63">
        <v>144.59449999999998</v>
      </c>
      <c r="C19" s="63">
        <v>262.54230000000001</v>
      </c>
      <c r="D19" s="61"/>
      <c r="E19" s="63">
        <v>75.917500000000004</v>
      </c>
      <c r="F19" s="63">
        <v>329.40049999999997</v>
      </c>
      <c r="G19" s="63">
        <v>1.8188</v>
      </c>
      <c r="H19" s="63"/>
      <c r="I19" s="63">
        <v>218.86680000000001</v>
      </c>
      <c r="J19" s="63">
        <v>188.26930000000002</v>
      </c>
      <c r="K19" s="61"/>
      <c r="L19" s="63">
        <v>407.13610000000006</v>
      </c>
      <c r="M19" s="110"/>
      <c r="N19" s="113">
        <f t="shared" si="0"/>
        <v>9.9909174169559689E-2</v>
      </c>
      <c r="O19" s="113">
        <f t="shared" si="1"/>
        <v>0.1584157367373944</v>
      </c>
      <c r="P19" s="113">
        <f t="shared" si="2"/>
        <v>0.11050893175820731</v>
      </c>
      <c r="Q19" s="113">
        <f t="shared" si="3"/>
        <v>0.14806615276784929</v>
      </c>
      <c r="R19" s="113">
        <f t="shared" si="4"/>
        <v>-0.35480666903157154</v>
      </c>
      <c r="S19" s="113">
        <f t="shared" si="5"/>
        <v>-3.452078675773862E-2</v>
      </c>
      <c r="T19" s="113">
        <f t="shared" si="6"/>
        <v>0.43278873916861915</v>
      </c>
      <c r="U19" s="113">
        <f t="shared" si="7"/>
        <v>0.13695632140254088</v>
      </c>
      <c r="W19" s="111" t="s">
        <v>92</v>
      </c>
      <c r="X19" s="111" t="s">
        <v>92</v>
      </c>
      <c r="Y19" s="111" t="s">
        <v>92</v>
      </c>
      <c r="Z19" s="111" t="s">
        <v>92</v>
      </c>
      <c r="AA19" s="111" t="s">
        <v>92</v>
      </c>
      <c r="AB19" s="111" t="s">
        <v>92</v>
      </c>
      <c r="AC19" s="111" t="s">
        <v>92</v>
      </c>
      <c r="AD19" s="111" t="s">
        <v>92</v>
      </c>
    </row>
    <row r="20" spans="1:30">
      <c r="A20" s="30">
        <v>2006</v>
      </c>
      <c r="B20" s="63">
        <v>115.7403</v>
      </c>
      <c r="C20" s="63">
        <v>272.01060000000001</v>
      </c>
      <c r="D20" s="61"/>
      <c r="E20" s="63">
        <v>69.365400000000008</v>
      </c>
      <c r="F20" s="63">
        <v>312.58049999999997</v>
      </c>
      <c r="G20" s="63">
        <v>5.8050000000000006</v>
      </c>
      <c r="H20" s="63"/>
      <c r="I20" s="63">
        <v>256.755</v>
      </c>
      <c r="J20" s="63">
        <v>130.99590000000001</v>
      </c>
      <c r="K20" s="61"/>
      <c r="L20" s="63">
        <v>387.7509</v>
      </c>
      <c r="M20" s="110"/>
      <c r="N20" s="113">
        <f t="shared" si="0"/>
        <v>-0.19955254176334492</v>
      </c>
      <c r="O20" s="113">
        <f t="shared" si="1"/>
        <v>3.6063902845369977E-2</v>
      </c>
      <c r="P20" s="113">
        <f t="shared" si="2"/>
        <v>-8.6305529028221417E-2</v>
      </c>
      <c r="Q20" s="113">
        <f t="shared" si="3"/>
        <v>-5.1062460439495361E-2</v>
      </c>
      <c r="R20" s="113">
        <f t="shared" si="4"/>
        <v>2.1916648339564553</v>
      </c>
      <c r="S20" s="113">
        <f t="shared" si="5"/>
        <v>0.17311076874153586</v>
      </c>
      <c r="T20" s="113">
        <f t="shared" si="6"/>
        <v>-0.30420998006578881</v>
      </c>
      <c r="U20" s="113">
        <f t="shared" si="7"/>
        <v>-4.7613562147891253E-2</v>
      </c>
      <c r="W20" s="111" t="s">
        <v>92</v>
      </c>
      <c r="X20" s="111" t="s">
        <v>92</v>
      </c>
      <c r="Y20" s="111" t="s">
        <v>92</v>
      </c>
      <c r="Z20" s="111" t="s">
        <v>92</v>
      </c>
      <c r="AA20" s="111" t="s">
        <v>92</v>
      </c>
      <c r="AB20" s="111" t="s">
        <v>92</v>
      </c>
      <c r="AC20" s="111" t="s">
        <v>92</v>
      </c>
      <c r="AD20" s="111" t="s">
        <v>92</v>
      </c>
    </row>
    <row r="21" spans="1:30">
      <c r="A21" s="32">
        <v>2007</v>
      </c>
      <c r="B21" s="63">
        <v>132.565</v>
      </c>
      <c r="C21" s="63">
        <v>296.6354</v>
      </c>
      <c r="D21" s="61"/>
      <c r="E21" s="63">
        <v>72.702800000000011</v>
      </c>
      <c r="F21" s="63">
        <v>351.48680000000002</v>
      </c>
      <c r="G21" s="63">
        <v>5.0107999999999997</v>
      </c>
      <c r="H21" s="63"/>
      <c r="I21" s="63">
        <v>273.49890000000005</v>
      </c>
      <c r="J21" s="63">
        <v>155.70129999999997</v>
      </c>
      <c r="K21" s="61"/>
      <c r="L21" s="63">
        <v>429.2002</v>
      </c>
      <c r="M21" s="110"/>
      <c r="N21" s="113">
        <f t="shared" si="0"/>
        <v>0.14536596155358161</v>
      </c>
      <c r="O21" s="113">
        <f t="shared" si="1"/>
        <v>9.0528824979614786E-2</v>
      </c>
      <c r="P21" s="113">
        <f t="shared" si="2"/>
        <v>4.8113324510490774E-2</v>
      </c>
      <c r="Q21" s="113">
        <f t="shared" si="3"/>
        <v>0.12446809701820816</v>
      </c>
      <c r="R21" s="113">
        <f t="shared" si="4"/>
        <v>-0.13681309216192949</v>
      </c>
      <c r="S21" s="113">
        <f t="shared" si="5"/>
        <v>6.5213530408366083E-2</v>
      </c>
      <c r="T21" s="113">
        <f t="shared" si="6"/>
        <v>0.1885967423407906</v>
      </c>
      <c r="U21" s="113">
        <f t="shared" si="7"/>
        <v>0.10689672158078811</v>
      </c>
      <c r="W21" s="111" t="s">
        <v>92</v>
      </c>
      <c r="X21" s="111" t="s">
        <v>92</v>
      </c>
      <c r="Y21" s="111" t="s">
        <v>92</v>
      </c>
      <c r="Z21" s="111" t="s">
        <v>92</v>
      </c>
      <c r="AA21" s="111" t="s">
        <v>92</v>
      </c>
      <c r="AB21" s="111" t="s">
        <v>92</v>
      </c>
      <c r="AC21" s="111" t="s">
        <v>92</v>
      </c>
      <c r="AD21" s="111" t="s">
        <v>92</v>
      </c>
    </row>
    <row r="22" spans="1:30">
      <c r="A22" s="32">
        <v>2008</v>
      </c>
      <c r="B22" s="63">
        <v>110.8061</v>
      </c>
      <c r="C22" s="63">
        <v>278.52210000000002</v>
      </c>
      <c r="D22" s="61"/>
      <c r="E22" s="63">
        <v>53.320300000000003</v>
      </c>
      <c r="F22" s="63">
        <v>332.82250000000005</v>
      </c>
      <c r="G22" s="63">
        <v>3.1854</v>
      </c>
      <c r="H22" s="63"/>
      <c r="I22" s="63">
        <v>207.48029999999997</v>
      </c>
      <c r="J22" s="63">
        <v>181.84739999999996</v>
      </c>
      <c r="K22" s="61"/>
      <c r="L22" s="63">
        <v>389.32769999999994</v>
      </c>
      <c r="M22" s="110"/>
      <c r="N22" s="113">
        <f t="shared" si="0"/>
        <v>-0.16413759287896501</v>
      </c>
      <c r="O22" s="113">
        <f t="shared" si="1"/>
        <v>-6.1062502991888312E-2</v>
      </c>
      <c r="P22" s="113">
        <f t="shared" si="2"/>
        <v>-0.26659908559230183</v>
      </c>
      <c r="Q22" s="113">
        <f t="shared" si="3"/>
        <v>-5.310099838742155E-2</v>
      </c>
      <c r="R22" s="113">
        <f t="shared" si="4"/>
        <v>-0.36429312684601256</v>
      </c>
      <c r="S22" s="113">
        <f t="shared" si="5"/>
        <v>-0.24138524871580858</v>
      </c>
      <c r="T22" s="113">
        <f t="shared" si="6"/>
        <v>0.1679247379437423</v>
      </c>
      <c r="U22" s="113">
        <f t="shared" si="7"/>
        <v>-9.289953732547207E-2</v>
      </c>
      <c r="W22" s="111" t="s">
        <v>92</v>
      </c>
      <c r="X22" s="111" t="s">
        <v>92</v>
      </c>
      <c r="Y22" s="111" t="s">
        <v>92</v>
      </c>
      <c r="Z22" s="111" t="s">
        <v>92</v>
      </c>
      <c r="AA22" s="111" t="s">
        <v>92</v>
      </c>
      <c r="AB22" s="111" t="s">
        <v>92</v>
      </c>
      <c r="AC22" s="111" t="s">
        <v>92</v>
      </c>
      <c r="AD22" s="111" t="s">
        <v>92</v>
      </c>
    </row>
    <row r="23" spans="1:30">
      <c r="A23" s="32">
        <v>2009</v>
      </c>
      <c r="B23" s="63">
        <v>155.38199999999998</v>
      </c>
      <c r="C23" s="63">
        <v>254.24350000000001</v>
      </c>
      <c r="D23" s="61"/>
      <c r="E23" s="63">
        <v>57.9163</v>
      </c>
      <c r="F23" s="63">
        <v>348.01740000000001</v>
      </c>
      <c r="G23" s="63">
        <v>3.6917999999999997</v>
      </c>
      <c r="H23" s="63"/>
      <c r="I23" s="63">
        <v>260.6696</v>
      </c>
      <c r="J23" s="63">
        <v>148.95349999999999</v>
      </c>
      <c r="K23" s="61"/>
      <c r="L23" s="63">
        <v>409.62310000000002</v>
      </c>
      <c r="M23" s="110"/>
      <c r="N23" s="113">
        <f t="shared" si="0"/>
        <v>0.40228741919443034</v>
      </c>
      <c r="O23" s="113">
        <f t="shared" si="1"/>
        <v>-8.7169384404325534E-2</v>
      </c>
      <c r="P23" s="113">
        <f t="shared" si="2"/>
        <v>8.619606416317982E-2</v>
      </c>
      <c r="Q23" s="113">
        <f t="shared" si="3"/>
        <v>4.5654665775300529E-2</v>
      </c>
      <c r="R23" s="113">
        <f t="shared" si="4"/>
        <v>0.15897532491994726</v>
      </c>
      <c r="S23" s="113">
        <f t="shared" si="5"/>
        <v>0.25635831450022017</v>
      </c>
      <c r="T23" s="113">
        <f t="shared" si="6"/>
        <v>-0.18088738139780924</v>
      </c>
      <c r="U23" s="113">
        <f t="shared" si="7"/>
        <v>5.21293501592619E-2</v>
      </c>
      <c r="W23" s="111" t="s">
        <v>92</v>
      </c>
      <c r="X23" s="111" t="s">
        <v>92</v>
      </c>
      <c r="Y23" s="111" t="s">
        <v>92</v>
      </c>
      <c r="Z23" s="111" t="s">
        <v>92</v>
      </c>
      <c r="AA23" s="111" t="s">
        <v>92</v>
      </c>
      <c r="AB23" s="111" t="s">
        <v>92</v>
      </c>
      <c r="AC23" s="111" t="s">
        <v>92</v>
      </c>
      <c r="AD23" s="111" t="s">
        <v>92</v>
      </c>
    </row>
    <row r="24" spans="1:30">
      <c r="A24" s="32">
        <v>2010</v>
      </c>
      <c r="B24" s="63">
        <v>147.52409999999998</v>
      </c>
      <c r="C24" s="63">
        <v>285.73230000000001</v>
      </c>
      <c r="D24" s="61"/>
      <c r="E24" s="63">
        <v>73.179600000000008</v>
      </c>
      <c r="F24" s="63">
        <v>352.1681999999999</v>
      </c>
      <c r="G24" s="63">
        <v>7.9085999999999999</v>
      </c>
      <c r="H24" s="63"/>
      <c r="I24" s="63">
        <v>279.28390000000002</v>
      </c>
      <c r="J24" s="63">
        <v>153.9726</v>
      </c>
      <c r="K24" s="61"/>
      <c r="L24" s="63">
        <v>433.25650000000002</v>
      </c>
      <c r="M24" s="110"/>
      <c r="N24" s="113">
        <f t="shared" si="0"/>
        <v>-5.0571494767733705E-2</v>
      </c>
      <c r="O24" s="113">
        <f t="shared" si="1"/>
        <v>0.12385292052697516</v>
      </c>
      <c r="P24" s="113">
        <f t="shared" si="2"/>
        <v>0.26354066126461828</v>
      </c>
      <c r="Q24" s="113">
        <f t="shared" si="3"/>
        <v>1.1926989857403258E-2</v>
      </c>
      <c r="R24" s="113">
        <f t="shared" si="4"/>
        <v>1.1422070534698521</v>
      </c>
      <c r="S24" s="113">
        <f t="shared" si="5"/>
        <v>7.1409554470486913E-2</v>
      </c>
      <c r="T24" s="113">
        <f t="shared" si="6"/>
        <v>3.3695750687295023E-2</v>
      </c>
      <c r="U24" s="113">
        <f t="shared" si="7"/>
        <v>5.7695476646702826E-2</v>
      </c>
      <c r="W24" s="111" t="s">
        <v>92</v>
      </c>
      <c r="X24" s="111" t="s">
        <v>92</v>
      </c>
      <c r="Y24" s="111" t="s">
        <v>92</v>
      </c>
      <c r="Z24" s="111" t="s">
        <v>92</v>
      </c>
      <c r="AA24" s="111" t="s">
        <v>92</v>
      </c>
      <c r="AB24" s="111" t="s">
        <v>92</v>
      </c>
      <c r="AC24" s="111" t="s">
        <v>92</v>
      </c>
      <c r="AD24" s="111" t="s">
        <v>92</v>
      </c>
    </row>
    <row r="25" spans="1:30">
      <c r="A25" s="32">
        <v>2011</v>
      </c>
      <c r="B25" s="63">
        <v>106.0029</v>
      </c>
      <c r="C25" s="63">
        <v>189.1123</v>
      </c>
      <c r="D25" s="61"/>
      <c r="E25" s="63">
        <v>59.554900000000004</v>
      </c>
      <c r="F25" s="63">
        <v>225.6617</v>
      </c>
      <c r="G25" s="63">
        <v>9.8986000000000001</v>
      </c>
      <c r="H25" s="63"/>
      <c r="I25" s="63">
        <v>150.4365</v>
      </c>
      <c r="J25" s="63">
        <v>144.67860000000002</v>
      </c>
      <c r="K25" s="61"/>
      <c r="L25" s="63">
        <v>295.11509999999998</v>
      </c>
      <c r="M25" s="110"/>
      <c r="N25" s="113">
        <f t="shared" si="0"/>
        <v>-0.2814536743488012</v>
      </c>
      <c r="O25" s="113">
        <f t="shared" si="1"/>
        <v>-0.33814867972574325</v>
      </c>
      <c r="P25" s="113">
        <f t="shared" si="2"/>
        <v>-0.18618166811515779</v>
      </c>
      <c r="Q25" s="113">
        <f t="shared" si="3"/>
        <v>-0.35922181503043127</v>
      </c>
      <c r="R25" s="113">
        <f t="shared" si="4"/>
        <v>0.25162481349417098</v>
      </c>
      <c r="S25" s="113">
        <f t="shared" si="5"/>
        <v>-0.46134918625814092</v>
      </c>
      <c r="T25" s="113">
        <f t="shared" si="6"/>
        <v>-6.0361388974401797E-2</v>
      </c>
      <c r="U25" s="113">
        <f t="shared" si="7"/>
        <v>-0.31884437971501878</v>
      </c>
      <c r="W25" s="111" t="s">
        <v>92</v>
      </c>
      <c r="X25" s="111" t="s">
        <v>92</v>
      </c>
      <c r="Y25" s="111" t="s">
        <v>92</v>
      </c>
      <c r="Z25" s="111" t="s">
        <v>92</v>
      </c>
      <c r="AA25" s="111" t="s">
        <v>92</v>
      </c>
      <c r="AB25" s="111" t="s">
        <v>92</v>
      </c>
      <c r="AC25" s="111" t="s">
        <v>92</v>
      </c>
      <c r="AD25" s="111" t="s">
        <v>92</v>
      </c>
    </row>
    <row r="26" spans="1:30">
      <c r="A26" s="32">
        <v>2012</v>
      </c>
      <c r="B26" s="63">
        <v>136.07569999999998</v>
      </c>
      <c r="C26" s="63">
        <v>246.60169999999999</v>
      </c>
      <c r="D26" s="61"/>
      <c r="E26" s="63">
        <v>74.175500000000014</v>
      </c>
      <c r="F26" s="63">
        <v>295.67020000000002</v>
      </c>
      <c r="G26" s="63">
        <v>12.8317</v>
      </c>
      <c r="H26" s="63"/>
      <c r="I26" s="63">
        <v>148.92959999999999</v>
      </c>
      <c r="J26" s="63">
        <v>233.74730000000002</v>
      </c>
      <c r="K26" s="61"/>
      <c r="L26" s="63">
        <v>382.67690000000005</v>
      </c>
      <c r="M26" s="110"/>
      <c r="N26" s="113">
        <f t="shared" si="0"/>
        <v>0.28369789883106966</v>
      </c>
      <c r="O26" s="113">
        <f t="shared" si="1"/>
        <v>0.30399609121141236</v>
      </c>
      <c r="P26" s="113">
        <f t="shared" si="2"/>
        <v>0.24549785156217219</v>
      </c>
      <c r="Q26" s="113">
        <f t="shared" si="3"/>
        <v>0.31023651776087857</v>
      </c>
      <c r="R26" s="113">
        <f t="shared" si="4"/>
        <v>0.29631463035176697</v>
      </c>
      <c r="S26" s="113">
        <f t="shared" si="5"/>
        <v>-1.0016850963695645E-2</v>
      </c>
      <c r="T26" s="113">
        <f t="shared" si="6"/>
        <v>0.61563147556031095</v>
      </c>
      <c r="U26" s="113">
        <f t="shared" si="7"/>
        <v>0.29670389620863213</v>
      </c>
      <c r="W26" s="111" t="s">
        <v>92</v>
      </c>
      <c r="X26" s="111" t="s">
        <v>92</v>
      </c>
      <c r="Y26" s="111" t="s">
        <v>92</v>
      </c>
      <c r="Z26" s="111" t="s">
        <v>92</v>
      </c>
      <c r="AA26" s="111" t="s">
        <v>92</v>
      </c>
      <c r="AB26" s="111" t="s">
        <v>92</v>
      </c>
      <c r="AC26" s="111" t="s">
        <v>92</v>
      </c>
      <c r="AD26" s="111" t="s">
        <v>92</v>
      </c>
    </row>
    <row r="27" spans="1:30">
      <c r="A27" s="32">
        <v>2013</v>
      </c>
      <c r="B27" s="63">
        <v>127.94009999999999</v>
      </c>
      <c r="C27" s="63">
        <v>207.47829999999999</v>
      </c>
      <c r="D27" s="61"/>
      <c r="E27" s="63">
        <v>69.391300000000001</v>
      </c>
      <c r="F27" s="63">
        <v>243.35220000000001</v>
      </c>
      <c r="G27" s="63">
        <v>22.674900000000001</v>
      </c>
      <c r="H27" s="63"/>
      <c r="I27" s="63">
        <v>161.5564</v>
      </c>
      <c r="J27" s="63">
        <v>173.8612</v>
      </c>
      <c r="K27" s="61"/>
      <c r="L27" s="63">
        <v>335.41759999999999</v>
      </c>
      <c r="M27" s="110"/>
      <c r="N27" s="113">
        <f t="shared" si="0"/>
        <v>-5.9787309563720803E-2</v>
      </c>
      <c r="O27" s="113">
        <f t="shared" si="1"/>
        <v>-0.15865016340114446</v>
      </c>
      <c r="P27" s="113">
        <f t="shared" si="2"/>
        <v>-6.449838558553711E-2</v>
      </c>
      <c r="Q27" s="113">
        <f t="shared" si="3"/>
        <v>-0.17694715260448979</v>
      </c>
      <c r="R27" s="113">
        <f t="shared" si="4"/>
        <v>0.76710022834074998</v>
      </c>
      <c r="S27" s="113">
        <f t="shared" si="5"/>
        <v>8.4783683028759826E-2</v>
      </c>
      <c r="T27" s="113">
        <f t="shared" si="6"/>
        <v>-0.25620017856890764</v>
      </c>
      <c r="U27" s="113">
        <f t="shared" si="7"/>
        <v>-0.12349661032583892</v>
      </c>
      <c r="W27" s="111" t="s">
        <v>92</v>
      </c>
      <c r="X27" s="111" t="s">
        <v>92</v>
      </c>
      <c r="Y27" s="111" t="s">
        <v>92</v>
      </c>
      <c r="Z27" s="111" t="s">
        <v>92</v>
      </c>
      <c r="AA27" s="111" t="s">
        <v>92</v>
      </c>
      <c r="AB27" s="111" t="s">
        <v>92</v>
      </c>
      <c r="AC27" s="111" t="s">
        <v>92</v>
      </c>
      <c r="AD27" s="111" t="s">
        <v>92</v>
      </c>
    </row>
    <row r="28" spans="1:30">
      <c r="A28" s="32">
        <v>2014</v>
      </c>
      <c r="B28" s="63">
        <v>136.358</v>
      </c>
      <c r="C28" s="63">
        <v>202.76269999999997</v>
      </c>
      <c r="D28" s="61"/>
      <c r="E28" s="63">
        <v>71.824200000000005</v>
      </c>
      <c r="F28" s="63">
        <v>242.77369999999999</v>
      </c>
      <c r="G28" s="63">
        <v>24.522800000000004</v>
      </c>
      <c r="H28" s="63"/>
      <c r="I28" s="63">
        <v>145.37399999999997</v>
      </c>
      <c r="J28" s="63">
        <v>193.74629999999999</v>
      </c>
      <c r="K28" s="61"/>
      <c r="L28" s="63">
        <v>339.12029999999993</v>
      </c>
      <c r="M28" s="110"/>
      <c r="N28" s="113">
        <f t="shared" si="0"/>
        <v>6.5795634050622276E-2</v>
      </c>
      <c r="O28" s="113">
        <f t="shared" si="1"/>
        <v>-2.2728160005166864E-2</v>
      </c>
      <c r="P28" s="113">
        <f t="shared" si="2"/>
        <v>3.506059116921012E-2</v>
      </c>
      <c r="Q28" s="113">
        <f t="shared" si="3"/>
        <v>-2.3772129448593748E-3</v>
      </c>
      <c r="R28" s="113">
        <f t="shared" si="4"/>
        <v>8.1495397995140051E-2</v>
      </c>
      <c r="S28" s="113">
        <f t="shared" si="5"/>
        <v>-0.10016563874906859</v>
      </c>
      <c r="T28" s="113">
        <f t="shared" si="6"/>
        <v>0.11437341971641746</v>
      </c>
      <c r="U28" s="113">
        <f t="shared" si="7"/>
        <v>1.1039074872636112E-2</v>
      </c>
      <c r="W28" s="111" t="s">
        <v>92</v>
      </c>
      <c r="X28" s="111" t="s">
        <v>92</v>
      </c>
      <c r="Y28" s="111" t="s">
        <v>92</v>
      </c>
      <c r="Z28" s="111" t="s">
        <v>92</v>
      </c>
      <c r="AA28" s="111" t="s">
        <v>92</v>
      </c>
      <c r="AB28" s="111" t="s">
        <v>92</v>
      </c>
      <c r="AC28" s="111" t="s">
        <v>92</v>
      </c>
      <c r="AD28" s="111" t="s">
        <v>92</v>
      </c>
    </row>
    <row r="29" spans="1:30">
      <c r="A29" s="32">
        <v>2015</v>
      </c>
      <c r="B29" s="63">
        <v>158.83600000000001</v>
      </c>
      <c r="C29" s="63">
        <v>246.27669999999998</v>
      </c>
      <c r="D29" s="61"/>
      <c r="E29" s="63">
        <v>87.252300000000005</v>
      </c>
      <c r="F29" s="63">
        <v>290.10109999999997</v>
      </c>
      <c r="G29" s="63">
        <v>27.759300000000003</v>
      </c>
      <c r="H29" s="63"/>
      <c r="I29" s="63">
        <v>154.58450000000002</v>
      </c>
      <c r="J29" s="63">
        <v>250.52810000000005</v>
      </c>
      <c r="K29" s="61"/>
      <c r="L29" s="63">
        <v>405.11260000000004</v>
      </c>
      <c r="M29" s="110"/>
      <c r="N29" s="113">
        <f t="shared" si="0"/>
        <v>0.16484548027985158</v>
      </c>
      <c r="O29" s="113">
        <f t="shared" si="1"/>
        <v>0.21460554628637318</v>
      </c>
      <c r="P29" s="113">
        <f t="shared" si="2"/>
        <v>0.2148036455679283</v>
      </c>
      <c r="Q29" s="113">
        <f t="shared" si="3"/>
        <v>0.19494451005195357</v>
      </c>
      <c r="R29" s="113">
        <f t="shared" si="4"/>
        <v>0.13197921933873769</v>
      </c>
      <c r="S29" s="113">
        <f t="shared" si="5"/>
        <v>6.3357271589142838E-2</v>
      </c>
      <c r="T29" s="113">
        <f t="shared" si="6"/>
        <v>0.29307295158668878</v>
      </c>
      <c r="U29" s="113">
        <f t="shared" si="7"/>
        <v>0.19459849498835702</v>
      </c>
      <c r="W29" s="111" t="s">
        <v>92</v>
      </c>
      <c r="X29" s="111" t="s">
        <v>92</v>
      </c>
      <c r="Y29" s="111" t="s">
        <v>92</v>
      </c>
      <c r="Z29" s="111" t="s">
        <v>92</v>
      </c>
      <c r="AA29" s="111" t="s">
        <v>92</v>
      </c>
      <c r="AB29" s="111" t="s">
        <v>92</v>
      </c>
      <c r="AC29" s="111" t="s">
        <v>92</v>
      </c>
      <c r="AD29" s="111" t="s">
        <v>92</v>
      </c>
    </row>
    <row r="30" spans="1:30">
      <c r="A30" s="32">
        <v>2016</v>
      </c>
      <c r="B30" s="63">
        <v>179.25239999999999</v>
      </c>
      <c r="C30" s="63">
        <v>272.67750000000001</v>
      </c>
      <c r="D30" s="61"/>
      <c r="E30" s="63">
        <v>98.6751</v>
      </c>
      <c r="F30" s="63">
        <v>325.15720000000005</v>
      </c>
      <c r="G30" s="63">
        <v>28.097600000000003</v>
      </c>
      <c r="H30" s="63"/>
      <c r="I30" s="63">
        <v>176.83759999999998</v>
      </c>
      <c r="J30" s="63">
        <v>275.09210000000002</v>
      </c>
      <c r="K30" s="61"/>
      <c r="L30" s="63">
        <v>451.92970000000003</v>
      </c>
      <c r="M30" s="110"/>
      <c r="N30" s="113">
        <f t="shared" si="0"/>
        <v>0.12853761112090445</v>
      </c>
      <c r="O30" s="113">
        <f t="shared" si="1"/>
        <v>0.10719974727613302</v>
      </c>
      <c r="P30" s="113">
        <f t="shared" si="2"/>
        <v>0.13091689273520579</v>
      </c>
      <c r="Q30" s="113">
        <f t="shared" si="3"/>
        <v>0.12084097578395969</v>
      </c>
      <c r="R30" s="113">
        <f t="shared" si="4"/>
        <v>1.218690673035705E-2</v>
      </c>
      <c r="S30" s="113">
        <f t="shared" si="5"/>
        <v>0.14395427743402456</v>
      </c>
      <c r="T30" s="113">
        <f t="shared" si="6"/>
        <v>9.8048881542629251E-2</v>
      </c>
      <c r="U30" s="113">
        <f t="shared" si="7"/>
        <v>0.11556564767425148</v>
      </c>
      <c r="W30" s="111" t="s">
        <v>92</v>
      </c>
      <c r="X30" s="111" t="s">
        <v>92</v>
      </c>
      <c r="Y30" s="111" t="s">
        <v>92</v>
      </c>
      <c r="Z30" s="111" t="s">
        <v>92</v>
      </c>
      <c r="AA30" s="111" t="s">
        <v>92</v>
      </c>
      <c r="AB30" s="111" t="s">
        <v>92</v>
      </c>
      <c r="AC30" s="111" t="s">
        <v>92</v>
      </c>
      <c r="AD30" s="111" t="s">
        <v>92</v>
      </c>
    </row>
    <row r="31" spans="1:30">
      <c r="A31" s="32">
        <v>2017</v>
      </c>
      <c r="B31" s="63">
        <v>165.22669999999999</v>
      </c>
      <c r="C31" s="63">
        <v>283.7749</v>
      </c>
      <c r="D31" s="61"/>
      <c r="E31" s="63">
        <v>98.236500000000007</v>
      </c>
      <c r="F31" s="63">
        <v>310.20510000000002</v>
      </c>
      <c r="G31" s="63">
        <v>40.56</v>
      </c>
      <c r="H31" s="63"/>
      <c r="I31" s="63">
        <v>203.17529999999996</v>
      </c>
      <c r="J31" s="63">
        <v>245.8263</v>
      </c>
      <c r="K31" s="61"/>
      <c r="L31" s="63">
        <v>449.00159999999994</v>
      </c>
      <c r="M31" s="110"/>
      <c r="N31" s="113">
        <f t="shared" si="0"/>
        <v>-7.8245535345691342E-2</v>
      </c>
      <c r="O31" s="113">
        <f t="shared" si="1"/>
        <v>4.0697894032327486E-2</v>
      </c>
      <c r="P31" s="113">
        <f t="shared" si="2"/>
        <v>-4.4448903522772421E-3</v>
      </c>
      <c r="Q31" s="113">
        <f t="shared" si="3"/>
        <v>-4.5984219325298725E-2</v>
      </c>
      <c r="R31" s="113">
        <f t="shared" si="4"/>
        <v>0.44353966175046966</v>
      </c>
      <c r="S31" s="113">
        <f t="shared" si="5"/>
        <v>0.14893721697195605</v>
      </c>
      <c r="T31" s="113">
        <f t="shared" si="6"/>
        <v>-0.10638546145091043</v>
      </c>
      <c r="U31" s="113">
        <f t="shared" si="7"/>
        <v>-6.4791050466479483E-3</v>
      </c>
      <c r="W31" s="111" t="s">
        <v>92</v>
      </c>
      <c r="X31" s="111" t="s">
        <v>92</v>
      </c>
      <c r="Y31" s="111" t="s">
        <v>92</v>
      </c>
      <c r="Z31" s="111" t="s">
        <v>92</v>
      </c>
      <c r="AA31" s="111" t="s">
        <v>92</v>
      </c>
      <c r="AB31" s="111" t="s">
        <v>92</v>
      </c>
      <c r="AC31" s="111" t="s">
        <v>92</v>
      </c>
      <c r="AD31" s="111" t="s">
        <v>92</v>
      </c>
    </row>
    <row r="32" spans="1:30">
      <c r="A32" s="32">
        <v>2018</v>
      </c>
      <c r="B32" s="63">
        <v>123.7966</v>
      </c>
      <c r="C32" s="63">
        <v>223.00119999999998</v>
      </c>
      <c r="D32" s="61"/>
      <c r="E32" s="63">
        <v>84.553899999999999</v>
      </c>
      <c r="F32" s="63">
        <v>238.38479999999998</v>
      </c>
      <c r="G32" s="63">
        <v>23.859100000000002</v>
      </c>
      <c r="H32" s="63"/>
      <c r="I32" s="63">
        <v>241.83559999999997</v>
      </c>
      <c r="J32" s="63">
        <v>104.962</v>
      </c>
      <c r="K32" s="61"/>
      <c r="L32" s="63">
        <v>346.79759999999999</v>
      </c>
      <c r="M32" s="110"/>
      <c r="N32" s="113">
        <f t="shared" si="0"/>
        <v>-0.2507470039648555</v>
      </c>
      <c r="O32" s="113">
        <f t="shared" si="1"/>
        <v>-0.21416164713651564</v>
      </c>
      <c r="P32" s="113">
        <f t="shared" si="2"/>
        <v>-0.13928224234373177</v>
      </c>
      <c r="Q32" s="113">
        <f t="shared" si="3"/>
        <v>-0.23152520703237967</v>
      </c>
      <c r="R32" s="113">
        <f t="shared" si="4"/>
        <v>-0.41175788954635106</v>
      </c>
      <c r="S32" s="113">
        <f t="shared" si="5"/>
        <v>0.19028051145980851</v>
      </c>
      <c r="T32" s="113">
        <f t="shared" si="6"/>
        <v>-0.57302371633954541</v>
      </c>
      <c r="U32" s="113">
        <f t="shared" si="7"/>
        <v>-0.22762502405336638</v>
      </c>
      <c r="W32" s="111" t="s">
        <v>92</v>
      </c>
      <c r="X32" s="111" t="s">
        <v>92</v>
      </c>
      <c r="Y32" s="111" t="s">
        <v>92</v>
      </c>
      <c r="Z32" s="111" t="s">
        <v>92</v>
      </c>
      <c r="AA32" s="111" t="s">
        <v>92</v>
      </c>
      <c r="AB32" s="111" t="s">
        <v>92</v>
      </c>
      <c r="AC32" s="111" t="s">
        <v>92</v>
      </c>
      <c r="AD32" s="111" t="s">
        <v>92</v>
      </c>
    </row>
    <row r="33" spans="1:30">
      <c r="A33" s="32">
        <v>2019</v>
      </c>
      <c r="B33" s="63">
        <v>163.3109</v>
      </c>
      <c r="C33" s="63">
        <v>263.06389999999999</v>
      </c>
      <c r="D33" s="61"/>
      <c r="E33" s="63">
        <v>99.177000000000007</v>
      </c>
      <c r="F33" s="63">
        <v>307.58930000000004</v>
      </c>
      <c r="G33" s="63">
        <v>19.608499999999999</v>
      </c>
      <c r="H33" s="63"/>
      <c r="I33" s="63">
        <v>263.89180000000005</v>
      </c>
      <c r="J33" s="63">
        <v>162.4828</v>
      </c>
      <c r="K33" s="61"/>
      <c r="L33" s="63">
        <v>426.37460000000004</v>
      </c>
      <c r="M33" s="110"/>
      <c r="N33" s="113">
        <f t="shared" si="0"/>
        <v>0.31918727977989714</v>
      </c>
      <c r="O33" s="113">
        <f t="shared" si="1"/>
        <v>0.17965239648934639</v>
      </c>
      <c r="P33" s="113">
        <f t="shared" si="2"/>
        <v>0.17294412203340137</v>
      </c>
      <c r="Q33" s="113">
        <f t="shared" si="3"/>
        <v>0.29030584164762208</v>
      </c>
      <c r="R33" s="113">
        <f t="shared" si="4"/>
        <v>-0.17815424722642526</v>
      </c>
      <c r="S33" s="113">
        <f t="shared" si="5"/>
        <v>9.1203280244926965E-2</v>
      </c>
      <c r="T33" s="113">
        <f t="shared" si="6"/>
        <v>0.54801547226615344</v>
      </c>
      <c r="U33" s="113">
        <f t="shared" si="7"/>
        <v>0.22946237228862043</v>
      </c>
      <c r="W33" s="111" t="s">
        <v>92</v>
      </c>
      <c r="X33" s="111" t="s">
        <v>92</v>
      </c>
      <c r="Y33" s="111" t="s">
        <v>92</v>
      </c>
      <c r="Z33" s="111" t="s">
        <v>92</v>
      </c>
      <c r="AA33" s="111" t="s">
        <v>92</v>
      </c>
      <c r="AB33" s="111" t="s">
        <v>92</v>
      </c>
      <c r="AC33" s="111" t="s">
        <v>92</v>
      </c>
      <c r="AD33" s="111" t="s">
        <v>92</v>
      </c>
    </row>
    <row r="34" spans="1:30">
      <c r="A34" s="32">
        <v>2020</v>
      </c>
      <c r="B34" s="63">
        <v>199.95329999999998</v>
      </c>
      <c r="C34" s="63">
        <v>285.27070000000003</v>
      </c>
      <c r="D34" s="61"/>
      <c r="E34" s="63">
        <v>92.950199999999995</v>
      </c>
      <c r="F34" s="63">
        <v>358.33519999999999</v>
      </c>
      <c r="G34" s="63">
        <v>33.938600000000001</v>
      </c>
      <c r="H34" s="63"/>
      <c r="I34" s="63">
        <v>275.7355</v>
      </c>
      <c r="J34" s="63">
        <v>209.48820000000003</v>
      </c>
      <c r="K34" s="61"/>
      <c r="L34" s="63">
        <v>485.22370000000001</v>
      </c>
      <c r="M34" s="110"/>
      <c r="N34" s="113">
        <f t="shared" si="0"/>
        <v>0.22437204130281563</v>
      </c>
      <c r="O34" s="113">
        <f t="shared" si="1"/>
        <v>8.4415991703916893E-2</v>
      </c>
      <c r="P34" s="113">
        <f t="shared" si="2"/>
        <v>-6.2784718231041592E-2</v>
      </c>
      <c r="Q34" s="113">
        <f t="shared" si="3"/>
        <v>0.16497940598063687</v>
      </c>
      <c r="R34" s="113">
        <f t="shared" si="4"/>
        <v>0.73081061784430235</v>
      </c>
      <c r="S34" s="113">
        <f t="shared" si="5"/>
        <v>4.4880894366554624E-2</v>
      </c>
      <c r="T34" s="113">
        <f t="shared" si="6"/>
        <v>0.28929462072293211</v>
      </c>
      <c r="U34" s="113">
        <f t="shared" si="7"/>
        <v>0.13802205853725802</v>
      </c>
      <c r="W34" s="111" t="s">
        <v>92</v>
      </c>
      <c r="X34" s="111" t="s">
        <v>92</v>
      </c>
      <c r="Y34" s="111" t="s">
        <v>92</v>
      </c>
      <c r="Z34" s="111" t="s">
        <v>92</v>
      </c>
      <c r="AA34" s="111" t="s">
        <v>92</v>
      </c>
      <c r="AB34" s="111" t="s">
        <v>92</v>
      </c>
      <c r="AC34" s="111" t="s">
        <v>92</v>
      </c>
      <c r="AD34" s="111" t="s">
        <v>92</v>
      </c>
    </row>
    <row r="35" spans="1:30">
      <c r="A35" s="32">
        <v>2021</v>
      </c>
      <c r="B35" s="63">
        <v>180.8588</v>
      </c>
      <c r="C35" s="63">
        <v>302.51859999999999</v>
      </c>
      <c r="D35" s="61"/>
      <c r="E35" s="63">
        <v>99.592300000000009</v>
      </c>
      <c r="F35" s="63">
        <v>357.4941</v>
      </c>
      <c r="G35" s="63">
        <v>26.290999999999997</v>
      </c>
      <c r="H35" s="63"/>
      <c r="I35" s="63">
        <v>321.56</v>
      </c>
      <c r="J35" s="63">
        <v>161.81710000000001</v>
      </c>
      <c r="K35" s="61"/>
      <c r="L35" s="63">
        <v>483.37710000000004</v>
      </c>
      <c r="M35" s="110"/>
      <c r="N35" s="113">
        <f t="shared" ref="N35:N36" si="8">B35/B34-1</f>
        <v>-9.5494798035341222E-2</v>
      </c>
      <c r="O35" s="113">
        <f t="shared" ref="O35:O36" si="9">C35/C34-1</f>
        <v>6.0461519532149399E-2</v>
      </c>
      <c r="P35" s="113">
        <f t="shared" ref="P35:P36" si="10">E35/E34-1</f>
        <v>7.1458695086186186E-2</v>
      </c>
      <c r="Q35" s="113">
        <f t="shared" ref="Q35:Q36" si="11">F35/F34-1</f>
        <v>-2.3472435864519969E-3</v>
      </c>
      <c r="R35" s="113">
        <f t="shared" ref="R35:R36" si="12">G35/G34-1</f>
        <v>-0.22533634268944513</v>
      </c>
      <c r="S35" s="113">
        <f t="shared" ref="S35:S36" si="13">I35/I34-1</f>
        <v>0.16619006257808655</v>
      </c>
      <c r="T35" s="113">
        <f t="shared" ref="T35:T36" si="14">J35/J34-1</f>
        <v>-0.22755983391904655</v>
      </c>
      <c r="U35" s="113">
        <f t="shared" ref="U35:U36" si="15">L35/L34-1</f>
        <v>-3.805667365382126E-3</v>
      </c>
      <c r="W35" s="111" t="s">
        <v>92</v>
      </c>
      <c r="X35" s="111" t="s">
        <v>92</v>
      </c>
      <c r="Y35" s="111" t="s">
        <v>92</v>
      </c>
      <c r="Z35" s="111" t="s">
        <v>92</v>
      </c>
      <c r="AA35" s="111" t="s">
        <v>92</v>
      </c>
      <c r="AB35" s="111" t="s">
        <v>92</v>
      </c>
      <c r="AC35" s="111" t="s">
        <v>92</v>
      </c>
      <c r="AD35" s="111" t="s">
        <v>92</v>
      </c>
    </row>
    <row r="36" spans="1:30">
      <c r="A36" s="32">
        <v>2022</v>
      </c>
      <c r="B36" s="63">
        <v>145.5403</v>
      </c>
      <c r="C36" s="63">
        <v>245.21090000000001</v>
      </c>
      <c r="D36" s="61"/>
      <c r="E36" s="63">
        <v>78.461800000000011</v>
      </c>
      <c r="F36" s="63">
        <v>281.41050000000001</v>
      </c>
      <c r="G36" s="63">
        <v>30.878899999999998</v>
      </c>
      <c r="H36" s="63"/>
      <c r="I36" s="63">
        <v>309.94049999999999</v>
      </c>
      <c r="J36" s="63">
        <v>80.810699999999983</v>
      </c>
      <c r="K36" s="61"/>
      <c r="L36" s="63">
        <v>390.75119999999998</v>
      </c>
      <c r="M36" s="110"/>
      <c r="N36" s="113">
        <f t="shared" si="8"/>
        <v>-0.19528217592950969</v>
      </c>
      <c r="O36" s="113">
        <f t="shared" si="9"/>
        <v>-0.18943529422653671</v>
      </c>
      <c r="P36" s="113">
        <f t="shared" si="10"/>
        <v>-0.21217001715996109</v>
      </c>
      <c r="Q36" s="113">
        <f t="shared" si="11"/>
        <v>-0.21282477109412434</v>
      </c>
      <c r="R36" s="113">
        <f t="shared" si="12"/>
        <v>0.1745045833174852</v>
      </c>
      <c r="S36" s="113">
        <f t="shared" si="13"/>
        <v>-3.6134780445329029E-2</v>
      </c>
      <c r="T36" s="113">
        <f t="shared" si="14"/>
        <v>-0.50060469505386029</v>
      </c>
      <c r="U36" s="113">
        <f t="shared" si="15"/>
        <v>-0.1916224413609996</v>
      </c>
      <c r="W36" s="111" t="s">
        <v>92</v>
      </c>
      <c r="X36" s="111" t="s">
        <v>92</v>
      </c>
      <c r="Y36" s="111" t="s">
        <v>92</v>
      </c>
      <c r="Z36" s="111" t="s">
        <v>92</v>
      </c>
      <c r="AA36" s="111" t="s">
        <v>92</v>
      </c>
      <c r="AB36" s="111" t="s">
        <v>92</v>
      </c>
      <c r="AC36" s="111" t="s">
        <v>92</v>
      </c>
      <c r="AD36" s="111" t="s">
        <v>92</v>
      </c>
    </row>
    <row r="37" spans="1:30">
      <c r="A37" s="32"/>
      <c r="B37" s="63"/>
      <c r="C37" s="63"/>
      <c r="D37" s="61"/>
      <c r="E37" s="63"/>
      <c r="F37" s="63"/>
      <c r="G37" s="63"/>
      <c r="H37" s="63"/>
      <c r="I37" s="63"/>
      <c r="J37" s="63"/>
      <c r="K37" s="61"/>
      <c r="L37" s="63"/>
      <c r="M37" s="110"/>
      <c r="N37" s="113"/>
      <c r="O37" s="113"/>
      <c r="P37" s="113"/>
      <c r="Q37" s="113"/>
      <c r="R37" s="113"/>
      <c r="S37" s="113"/>
      <c r="T37" s="113"/>
      <c r="U37" s="113"/>
      <c r="W37" s="111"/>
      <c r="X37" s="111"/>
      <c r="Y37" s="111"/>
      <c r="Z37" s="111"/>
      <c r="AA37" s="111"/>
      <c r="AB37" s="111"/>
      <c r="AC37" s="111"/>
      <c r="AD37" s="111"/>
    </row>
    <row r="38" spans="1:30">
      <c r="A38" s="129" t="s">
        <v>101</v>
      </c>
      <c r="B38" s="130">
        <v>65.507999999999996</v>
      </c>
      <c r="C38" s="130">
        <v>114.96550000000001</v>
      </c>
      <c r="D38" s="131"/>
      <c r="E38" s="130">
        <v>34.014000000000003</v>
      </c>
      <c r="F38" s="130">
        <v>134.31610000000001</v>
      </c>
      <c r="G38" s="130">
        <v>12.1434</v>
      </c>
      <c r="H38" s="130"/>
      <c r="I38" s="130">
        <v>136.94450000000001</v>
      </c>
      <c r="J38" s="130">
        <v>43.5291</v>
      </c>
      <c r="K38" s="131"/>
      <c r="L38" s="130">
        <v>180.4735</v>
      </c>
      <c r="M38" s="132"/>
      <c r="N38" s="133"/>
      <c r="O38" s="133"/>
      <c r="P38" s="133"/>
      <c r="Q38" s="133"/>
      <c r="R38" s="133"/>
      <c r="S38" s="133"/>
      <c r="T38" s="133"/>
      <c r="U38" s="133"/>
      <c r="V38" s="134"/>
      <c r="W38" s="135"/>
      <c r="X38" s="135"/>
      <c r="Y38" s="135"/>
      <c r="Z38" s="135"/>
      <c r="AA38" s="135"/>
      <c r="AB38" s="135"/>
      <c r="AC38" s="135"/>
      <c r="AD38" s="135"/>
    </row>
    <row r="39" spans="1:30">
      <c r="A39" s="129" t="s">
        <v>107</v>
      </c>
      <c r="B39" s="130">
        <v>63.822370000000006</v>
      </c>
      <c r="C39" s="130">
        <v>73.517970000000005</v>
      </c>
      <c r="D39" s="131"/>
      <c r="E39" s="130">
        <v>26.786639999999998</v>
      </c>
      <c r="F39" s="130">
        <v>106.32641000000001</v>
      </c>
      <c r="G39" s="130">
        <v>4.22729</v>
      </c>
      <c r="H39" s="130"/>
      <c r="I39" s="130">
        <v>103.01547000000001</v>
      </c>
      <c r="J39" s="130">
        <v>34.324860000000001</v>
      </c>
      <c r="K39" s="131"/>
      <c r="L39" s="130">
        <v>137.34034</v>
      </c>
      <c r="M39" s="132"/>
      <c r="N39" s="133">
        <f t="shared" ref="N39" si="16">B39/B38-1</f>
        <v>-2.5731666361360261E-2</v>
      </c>
      <c r="O39" s="133">
        <f t="shared" ref="O39" si="17">C39/C38-1</f>
        <v>-0.36052146078606184</v>
      </c>
      <c r="P39" s="133">
        <f t="shared" ref="P39" si="18">E39/E38-1</f>
        <v>-0.21248191920973725</v>
      </c>
      <c r="Q39" s="133">
        <f t="shared" ref="Q39" si="19">F39/F38-1</f>
        <v>-0.20838670866709197</v>
      </c>
      <c r="R39" s="133">
        <f t="shared" ref="R39" si="20">G39/G38-1</f>
        <v>-0.65188579804667557</v>
      </c>
      <c r="S39" s="133">
        <f t="shared" ref="S39" si="21">I39/I38-1</f>
        <v>-0.2477575222079017</v>
      </c>
      <c r="T39" s="133">
        <f t="shared" ref="T39" si="22">J39/J38-1</f>
        <v>-0.21145027119788828</v>
      </c>
      <c r="U39" s="133">
        <f t="shared" ref="U39" si="23">L39/L38-1</f>
        <v>-0.23899996398363199</v>
      </c>
      <c r="V39" s="134"/>
      <c r="W39" s="135" t="s">
        <v>92</v>
      </c>
      <c r="X39" s="135" t="s">
        <v>92</v>
      </c>
      <c r="Y39" s="135" t="s">
        <v>92</v>
      </c>
      <c r="Z39" s="135" t="s">
        <v>92</v>
      </c>
      <c r="AA39" s="135" t="s">
        <v>92</v>
      </c>
      <c r="AB39" s="135" t="s">
        <v>92</v>
      </c>
      <c r="AC39" s="135" t="s">
        <v>92</v>
      </c>
      <c r="AD39" s="135" t="s">
        <v>92</v>
      </c>
    </row>
    <row r="40" spans="1:30">
      <c r="A40" s="61"/>
      <c r="B40" s="63"/>
      <c r="C40" s="63"/>
      <c r="D40" s="63"/>
      <c r="E40" s="63"/>
      <c r="F40" s="63"/>
      <c r="G40" s="63"/>
      <c r="H40" s="63"/>
      <c r="I40" s="63"/>
      <c r="J40" s="63"/>
      <c r="K40" s="63"/>
      <c r="L40" s="63"/>
      <c r="M40" s="110"/>
      <c r="N40" s="110"/>
    </row>
    <row r="41" spans="1:30">
      <c r="A41" s="32" t="s">
        <v>49</v>
      </c>
      <c r="B41" s="110">
        <v>36.596599999999995</v>
      </c>
      <c r="C41" s="110">
        <v>58.686999999999998</v>
      </c>
      <c r="D41" s="110"/>
      <c r="E41" s="110">
        <v>18.962800000000001</v>
      </c>
      <c r="F41" s="110">
        <v>68.957400000000007</v>
      </c>
      <c r="G41" s="110">
        <v>7.3634000000000004</v>
      </c>
      <c r="H41" s="110"/>
      <c r="I41" s="110">
        <v>48.9831</v>
      </c>
      <c r="J41" s="110">
        <v>46.300399999999996</v>
      </c>
      <c r="K41" s="110"/>
      <c r="L41" s="110">
        <v>95.283500000000004</v>
      </c>
      <c r="M41" s="110"/>
      <c r="N41" s="111" t="s">
        <v>92</v>
      </c>
      <c r="O41" s="111" t="s">
        <v>92</v>
      </c>
      <c r="P41" s="111" t="s">
        <v>92</v>
      </c>
      <c r="Q41" s="111" t="s">
        <v>92</v>
      </c>
      <c r="R41" s="111" t="s">
        <v>92</v>
      </c>
      <c r="S41" s="111" t="s">
        <v>92</v>
      </c>
      <c r="T41" s="111" t="s">
        <v>92</v>
      </c>
      <c r="U41" s="111" t="s">
        <v>92</v>
      </c>
      <c r="W41" s="111" t="s">
        <v>92</v>
      </c>
      <c r="X41" s="111" t="s">
        <v>92</v>
      </c>
      <c r="Y41" s="111" t="s">
        <v>92</v>
      </c>
      <c r="Z41" s="111" t="s">
        <v>92</v>
      </c>
      <c r="AA41" s="111" t="s">
        <v>92</v>
      </c>
      <c r="AB41" s="111" t="s">
        <v>92</v>
      </c>
      <c r="AC41" s="111" t="s">
        <v>92</v>
      </c>
      <c r="AD41" s="111" t="s">
        <v>92</v>
      </c>
    </row>
    <row r="42" spans="1:30">
      <c r="A42" s="32" t="s">
        <v>50</v>
      </c>
      <c r="B42" s="110">
        <v>49.073600000000006</v>
      </c>
      <c r="C42" s="110">
        <v>66.399699999999996</v>
      </c>
      <c r="D42" s="110"/>
      <c r="E42" s="110">
        <v>17.989699999999999</v>
      </c>
      <c r="F42" s="110">
        <v>85.878399999999999</v>
      </c>
      <c r="G42" s="110">
        <v>11.6052</v>
      </c>
      <c r="H42" s="110"/>
      <c r="I42" s="110">
        <v>65.383499999999998</v>
      </c>
      <c r="J42" s="110">
        <v>50.089600000000004</v>
      </c>
      <c r="K42" s="110"/>
      <c r="L42" s="110">
        <v>115.4731</v>
      </c>
      <c r="M42" s="110"/>
      <c r="N42" s="111" t="s">
        <v>92</v>
      </c>
      <c r="O42" s="111" t="s">
        <v>92</v>
      </c>
      <c r="P42" s="111" t="s">
        <v>92</v>
      </c>
      <c r="Q42" s="111" t="s">
        <v>92</v>
      </c>
      <c r="R42" s="111" t="s">
        <v>92</v>
      </c>
      <c r="S42" s="111" t="s">
        <v>92</v>
      </c>
      <c r="T42" s="111" t="s">
        <v>92</v>
      </c>
      <c r="U42" s="111" t="s">
        <v>92</v>
      </c>
      <c r="W42" s="113">
        <f t="shared" ref="W42:W48" si="24">B42/B41-1</f>
        <v>0.34093331074471434</v>
      </c>
      <c r="X42" s="113">
        <f t="shared" ref="X42:X48" si="25">C42/C41-1</f>
        <v>0.13142092797382721</v>
      </c>
      <c r="Y42" s="113">
        <f t="shared" ref="Y42:Y48" si="26">E42/E41-1</f>
        <v>-5.1316261311620814E-2</v>
      </c>
      <c r="Z42" s="113">
        <f t="shared" ref="Z42:Z48" si="27">F42/F41-1</f>
        <v>0.24538338162401696</v>
      </c>
      <c r="AA42" s="113">
        <f t="shared" ref="AA42:AA48" si="28">G42/G41-1</f>
        <v>0.57606540456854161</v>
      </c>
      <c r="AB42" s="113">
        <f t="shared" ref="AB42:AB48" si="29">I42/I41-1</f>
        <v>0.33481751869522336</v>
      </c>
      <c r="AC42" s="113">
        <f t="shared" ref="AC42:AC48" si="30">J42/J41-1</f>
        <v>8.1839465749756091E-2</v>
      </c>
      <c r="AD42" s="113">
        <f t="shared" ref="AD42:AD48" si="31">L42/L41-1</f>
        <v>0.21188978154664762</v>
      </c>
    </row>
    <row r="43" spans="1:30">
      <c r="A43" s="32" t="s">
        <v>51</v>
      </c>
      <c r="B43" s="110">
        <v>55.179000000000002</v>
      </c>
      <c r="C43" s="110">
        <v>89.556600000000003</v>
      </c>
      <c r="D43" s="110"/>
      <c r="E43" s="110">
        <v>27.551700000000004</v>
      </c>
      <c r="F43" s="110">
        <v>111.286</v>
      </c>
      <c r="G43" s="110">
        <v>5.8978999999999999</v>
      </c>
      <c r="H43" s="110"/>
      <c r="I43" s="110">
        <v>82.617999999999995</v>
      </c>
      <c r="J43" s="110">
        <v>62.117699999999999</v>
      </c>
      <c r="K43" s="110"/>
      <c r="L43" s="110">
        <v>144.73570000000001</v>
      </c>
      <c r="M43" s="110"/>
      <c r="N43" s="111" t="s">
        <v>92</v>
      </c>
      <c r="O43" s="111" t="s">
        <v>92</v>
      </c>
      <c r="P43" s="111" t="s">
        <v>92</v>
      </c>
      <c r="Q43" s="111" t="s">
        <v>92</v>
      </c>
      <c r="R43" s="111" t="s">
        <v>92</v>
      </c>
      <c r="S43" s="111" t="s">
        <v>92</v>
      </c>
      <c r="T43" s="111" t="s">
        <v>92</v>
      </c>
      <c r="U43" s="111" t="s">
        <v>92</v>
      </c>
      <c r="W43" s="113">
        <f t="shared" si="24"/>
        <v>0.12441312640605129</v>
      </c>
      <c r="X43" s="113">
        <f t="shared" si="25"/>
        <v>0.34875006965392918</v>
      </c>
      <c r="Y43" s="113">
        <f t="shared" si="26"/>
        <v>0.53152637342479347</v>
      </c>
      <c r="Z43" s="113">
        <f t="shared" si="27"/>
        <v>0.29585553526847264</v>
      </c>
      <c r="AA43" s="113">
        <f t="shared" si="28"/>
        <v>-0.4917881639265157</v>
      </c>
      <c r="AB43" s="113">
        <f t="shared" si="29"/>
        <v>0.26359096714002761</v>
      </c>
      <c r="AC43" s="113">
        <f t="shared" si="30"/>
        <v>0.24013168402223206</v>
      </c>
      <c r="AD43" s="113">
        <f t="shared" si="31"/>
        <v>0.25341486458751006</v>
      </c>
    </row>
    <row r="44" spans="1:30">
      <c r="A44" s="32" t="s">
        <v>52</v>
      </c>
      <c r="B44" s="110">
        <v>59.104100000000003</v>
      </c>
      <c r="C44" s="110">
        <v>70.627400000000009</v>
      </c>
      <c r="D44" s="110"/>
      <c r="E44" s="110">
        <v>28.445999999999998</v>
      </c>
      <c r="F44" s="110">
        <v>92.213399999999993</v>
      </c>
      <c r="G44" s="110">
        <v>9.0721000000000007</v>
      </c>
      <c r="H44" s="110"/>
      <c r="I44" s="110">
        <v>78.750900000000001</v>
      </c>
      <c r="J44" s="110">
        <v>50.980499999999992</v>
      </c>
      <c r="K44" s="110"/>
      <c r="L44" s="110">
        <v>129.73140000000001</v>
      </c>
      <c r="M44" s="110"/>
      <c r="N44" s="111" t="s">
        <v>92</v>
      </c>
      <c r="O44" s="111" t="s">
        <v>92</v>
      </c>
      <c r="P44" s="111" t="s">
        <v>92</v>
      </c>
      <c r="Q44" s="111" t="s">
        <v>92</v>
      </c>
      <c r="R44" s="111" t="s">
        <v>92</v>
      </c>
      <c r="S44" s="111" t="s">
        <v>92</v>
      </c>
      <c r="T44" s="111" t="s">
        <v>92</v>
      </c>
      <c r="U44" s="111" t="s">
        <v>92</v>
      </c>
      <c r="W44" s="113">
        <f t="shared" si="24"/>
        <v>7.1133945885210048E-2</v>
      </c>
      <c r="X44" s="113">
        <f t="shared" si="25"/>
        <v>-0.21136577315351401</v>
      </c>
      <c r="Y44" s="113">
        <f t="shared" si="26"/>
        <v>3.2458977123008603E-2</v>
      </c>
      <c r="Z44" s="113">
        <f t="shared" si="27"/>
        <v>-0.17138364214726032</v>
      </c>
      <c r="AA44" s="113">
        <f t="shared" si="28"/>
        <v>0.53819155970769272</v>
      </c>
      <c r="AB44" s="113">
        <f t="shared" si="29"/>
        <v>-4.6806991212568594E-2</v>
      </c>
      <c r="AC44" s="113">
        <f t="shared" si="30"/>
        <v>-0.17929189264895529</v>
      </c>
      <c r="AD44" s="113">
        <f t="shared" si="31"/>
        <v>-0.10366689075328339</v>
      </c>
    </row>
    <row r="45" spans="1:30">
      <c r="A45" s="32" t="s">
        <v>53</v>
      </c>
      <c r="B45" s="110">
        <v>43.62939999999999</v>
      </c>
      <c r="C45" s="110">
        <v>69.591899999999995</v>
      </c>
      <c r="D45" s="110"/>
      <c r="E45" s="110">
        <v>22.773600000000002</v>
      </c>
      <c r="F45" s="110">
        <v>82.801299999999998</v>
      </c>
      <c r="G45" s="110">
        <v>7.6463999999999999</v>
      </c>
      <c r="H45" s="110"/>
      <c r="I45" s="110">
        <v>74.839100000000002</v>
      </c>
      <c r="J45" s="110">
        <v>38.382100000000001</v>
      </c>
      <c r="K45" s="110"/>
      <c r="L45" s="110">
        <v>113.22120000000001</v>
      </c>
      <c r="M45" s="110"/>
      <c r="N45" s="113">
        <f t="shared" ref="N45:O48" si="32">B45/B41-1</f>
        <v>0.19217085740205353</v>
      </c>
      <c r="O45" s="113">
        <f t="shared" si="32"/>
        <v>0.18581457563003734</v>
      </c>
      <c r="P45" s="113">
        <f t="shared" ref="P45:Q48" si="33">E45/E41-1</f>
        <v>0.20096188326618436</v>
      </c>
      <c r="Q45" s="113">
        <f t="shared" si="33"/>
        <v>0.20076017947312375</v>
      </c>
      <c r="R45" s="113">
        <f t="shared" ref="R45" si="34">G45/G41-1</f>
        <v>3.8433332427954436E-2</v>
      </c>
      <c r="S45" s="113">
        <f t="shared" ref="S45:T48" si="35">I45/I41-1</f>
        <v>0.52785552568130645</v>
      </c>
      <c r="T45" s="113">
        <f t="shared" si="35"/>
        <v>-0.17102012077649431</v>
      </c>
      <c r="U45" s="113">
        <f>L45/L41-1</f>
        <v>0.18825609890484718</v>
      </c>
      <c r="W45" s="113">
        <f t="shared" si="24"/>
        <v>-0.26182109193778458</v>
      </c>
      <c r="X45" s="113">
        <f t="shared" si="25"/>
        <v>-1.4661448672894872E-2</v>
      </c>
      <c r="Y45" s="113">
        <f t="shared" si="26"/>
        <v>-0.19940940729803824</v>
      </c>
      <c r="Z45" s="113">
        <f t="shared" si="27"/>
        <v>-0.10206867982310597</v>
      </c>
      <c r="AA45" s="113">
        <f t="shared" si="28"/>
        <v>-0.15715214779378539</v>
      </c>
      <c r="AB45" s="113">
        <f t="shared" si="29"/>
        <v>-4.9673083101272497E-2</v>
      </c>
      <c r="AC45" s="113">
        <f t="shared" si="30"/>
        <v>-0.24712193878051403</v>
      </c>
      <c r="AD45" s="113">
        <f t="shared" si="31"/>
        <v>-0.12726448646973665</v>
      </c>
    </row>
    <row r="46" spans="1:30">
      <c r="A46" s="32" t="s">
        <v>54</v>
      </c>
      <c r="B46" s="110">
        <v>47.482300000000009</v>
      </c>
      <c r="C46" s="110">
        <v>75.491</v>
      </c>
      <c r="D46" s="110"/>
      <c r="E46" s="110">
        <v>29.382100000000001</v>
      </c>
      <c r="F46" s="110">
        <v>87.686800000000005</v>
      </c>
      <c r="G46" s="110">
        <v>5.9043999999999999</v>
      </c>
      <c r="H46" s="110"/>
      <c r="I46" s="110">
        <v>82.100899999999996</v>
      </c>
      <c r="J46" s="110">
        <v>40.872399999999999</v>
      </c>
      <c r="K46" s="110"/>
      <c r="L46" s="110">
        <v>122.97329999999999</v>
      </c>
      <c r="M46" s="110"/>
      <c r="N46" s="113">
        <f t="shared" si="32"/>
        <v>-3.2426803821199113E-2</v>
      </c>
      <c r="O46" s="113">
        <f t="shared" si="32"/>
        <v>0.13691778727915938</v>
      </c>
      <c r="P46" s="113">
        <f t="shared" si="33"/>
        <v>0.6332734842715555</v>
      </c>
      <c r="Q46" s="113">
        <f t="shared" si="33"/>
        <v>2.1057681559041752E-2</v>
      </c>
      <c r="R46" s="113">
        <f t="shared" ref="R46" si="36">G46/G42-1</f>
        <v>-0.49122807017543857</v>
      </c>
      <c r="S46" s="113">
        <f t="shared" si="35"/>
        <v>0.25568224399122097</v>
      </c>
      <c r="T46" s="113">
        <f t="shared" si="35"/>
        <v>-0.18401424647032527</v>
      </c>
      <c r="U46" s="113">
        <f t="shared" ref="U46:U48" si="37">L46/L42-1</f>
        <v>6.4951923867982986E-2</v>
      </c>
      <c r="W46" s="113">
        <f t="shared" si="24"/>
        <v>8.8309717759126105E-2</v>
      </c>
      <c r="X46" s="113">
        <f t="shared" si="25"/>
        <v>8.4767049038753095E-2</v>
      </c>
      <c r="Y46" s="113">
        <f t="shared" si="26"/>
        <v>0.29018249200829027</v>
      </c>
      <c r="Z46" s="113">
        <f t="shared" si="27"/>
        <v>5.9002696817562095E-2</v>
      </c>
      <c r="AA46" s="113">
        <f t="shared" si="28"/>
        <v>-0.22781962753714169</v>
      </c>
      <c r="AB46" s="113">
        <f t="shared" si="29"/>
        <v>9.7032166340856429E-2</v>
      </c>
      <c r="AC46" s="113">
        <f t="shared" si="30"/>
        <v>6.4881806883938076E-2</v>
      </c>
      <c r="AD46" s="113">
        <f t="shared" si="31"/>
        <v>8.6133162340621627E-2</v>
      </c>
    </row>
    <row r="47" spans="1:30">
      <c r="A47" s="32" t="s">
        <v>55</v>
      </c>
      <c r="B47" s="110">
        <v>46.752600000000001</v>
      </c>
      <c r="C47" s="110">
        <v>80.314999999999998</v>
      </c>
      <c r="D47" s="110"/>
      <c r="E47" s="110">
        <v>24.9956</v>
      </c>
      <c r="F47" s="110">
        <v>96.636799999999994</v>
      </c>
      <c r="G47" s="110">
        <v>5.4352</v>
      </c>
      <c r="H47" s="110"/>
      <c r="I47" s="110">
        <v>82.587699999999998</v>
      </c>
      <c r="J47" s="110">
        <v>44.479700000000001</v>
      </c>
      <c r="K47" s="110"/>
      <c r="L47" s="110">
        <v>127.06739999999999</v>
      </c>
      <c r="M47" s="110"/>
      <c r="N47" s="113">
        <f t="shared" si="32"/>
        <v>-0.15271027021149353</v>
      </c>
      <c r="O47" s="113">
        <f t="shared" si="32"/>
        <v>-0.10319284117530148</v>
      </c>
      <c r="P47" s="113">
        <f t="shared" si="33"/>
        <v>-9.277467452099164E-2</v>
      </c>
      <c r="Q47" s="113">
        <f t="shared" si="33"/>
        <v>-0.13163560555685361</v>
      </c>
      <c r="R47" s="113">
        <f t="shared" ref="R47" si="38">G47/G43-1</f>
        <v>-7.8451652283015982E-2</v>
      </c>
      <c r="S47" s="113">
        <f t="shared" si="35"/>
        <v>-3.6674816625914541E-4</v>
      </c>
      <c r="T47" s="113">
        <f t="shared" si="35"/>
        <v>-0.28394483375913782</v>
      </c>
      <c r="U47" s="113">
        <f t="shared" si="37"/>
        <v>-0.12207285417488578</v>
      </c>
      <c r="W47" s="113">
        <f t="shared" si="24"/>
        <v>-1.5367831802587606E-2</v>
      </c>
      <c r="X47" s="113">
        <f t="shared" si="25"/>
        <v>6.3901657151183455E-2</v>
      </c>
      <c r="Y47" s="113">
        <f t="shared" si="26"/>
        <v>-0.14929157548303229</v>
      </c>
      <c r="Z47" s="113">
        <f t="shared" si="27"/>
        <v>0.10206781408376164</v>
      </c>
      <c r="AA47" s="113">
        <f t="shared" si="28"/>
        <v>-7.9466160829212096E-2</v>
      </c>
      <c r="AB47" s="113">
        <f t="shared" si="29"/>
        <v>5.9292894474969327E-3</v>
      </c>
      <c r="AC47" s="113">
        <f t="shared" si="30"/>
        <v>8.8257601706775324E-2</v>
      </c>
      <c r="AD47" s="113">
        <f t="shared" si="31"/>
        <v>3.3292592782335761E-2</v>
      </c>
    </row>
    <row r="48" spans="1:30">
      <c r="A48" s="32" t="s">
        <v>56</v>
      </c>
      <c r="B48" s="110">
        <v>42.994500000000002</v>
      </c>
      <c r="C48" s="110">
        <v>77.120699999999999</v>
      </c>
      <c r="D48" s="110"/>
      <c r="E48" s="110">
        <v>22.441000000000003</v>
      </c>
      <c r="F48" s="110">
        <v>90.369200000000006</v>
      </c>
      <c r="G48" s="110">
        <v>7.3049999999999997</v>
      </c>
      <c r="H48" s="110"/>
      <c r="I48" s="110">
        <v>82.032299999999992</v>
      </c>
      <c r="J48" s="110">
        <v>38.082900000000002</v>
      </c>
      <c r="K48" s="110"/>
      <c r="L48" s="110">
        <v>120.11519999999999</v>
      </c>
      <c r="M48" s="110"/>
      <c r="N48" s="113">
        <f t="shared" si="32"/>
        <v>-0.27256315551712995</v>
      </c>
      <c r="O48" s="113">
        <f t="shared" si="32"/>
        <v>9.1937406728833215E-2</v>
      </c>
      <c r="P48" s="113">
        <f t="shared" si="33"/>
        <v>-0.21110173662377829</v>
      </c>
      <c r="Q48" s="113">
        <f t="shared" si="33"/>
        <v>-1.9999262580058685E-2</v>
      </c>
      <c r="R48" s="113">
        <f t="shared" ref="R48:R49" si="39">G48/G44-1</f>
        <v>-0.1947840081127854</v>
      </c>
      <c r="S48" s="113">
        <f t="shared" si="35"/>
        <v>4.1668095221768731E-2</v>
      </c>
      <c r="T48" s="113">
        <f t="shared" si="35"/>
        <v>-0.25299084944243366</v>
      </c>
      <c r="U48" s="113">
        <f t="shared" si="37"/>
        <v>-7.412392065452178E-2</v>
      </c>
      <c r="W48" s="113">
        <f t="shared" si="24"/>
        <v>-8.0382695293951589E-2</v>
      </c>
      <c r="X48" s="113">
        <f t="shared" si="25"/>
        <v>-3.9772147170516026E-2</v>
      </c>
      <c r="Y48" s="113">
        <f t="shared" si="26"/>
        <v>-0.10220198754980869</v>
      </c>
      <c r="Z48" s="113">
        <f t="shared" si="27"/>
        <v>-6.4857280042385335E-2</v>
      </c>
      <c r="AA48" s="113">
        <f t="shared" si="28"/>
        <v>0.34401677951133336</v>
      </c>
      <c r="AB48" s="113">
        <f t="shared" si="29"/>
        <v>-6.7249723627126334E-3</v>
      </c>
      <c r="AC48" s="113">
        <f t="shared" si="30"/>
        <v>-0.14381391960827072</v>
      </c>
      <c r="AD48" s="113">
        <f t="shared" si="31"/>
        <v>-5.4712695781923615E-2</v>
      </c>
    </row>
    <row r="49" spans="1:30">
      <c r="A49" s="32" t="s">
        <v>102</v>
      </c>
      <c r="B49" s="72">
        <v>38.563899999999997</v>
      </c>
      <c r="C49" s="72">
        <v>64.8964</v>
      </c>
      <c r="D49" s="63"/>
      <c r="E49" s="72">
        <v>20.924100000000003</v>
      </c>
      <c r="F49" s="72">
        <v>76.346499999999992</v>
      </c>
      <c r="G49" s="72">
        <v>6.1897000000000002</v>
      </c>
      <c r="H49" s="63"/>
      <c r="I49" s="72">
        <v>77.736800000000002</v>
      </c>
      <c r="J49" s="72">
        <v>25.723600000000001</v>
      </c>
      <c r="K49" s="63"/>
      <c r="L49" s="63">
        <v>103.46040000000001</v>
      </c>
      <c r="M49" s="110"/>
      <c r="N49" s="113">
        <f t="shared" ref="N49:N51" si="40">B49/B45-1</f>
        <v>-0.11610290308828441</v>
      </c>
      <c r="O49" s="113">
        <f t="shared" ref="O49:O51" si="41">C49/C45-1</f>
        <v>-6.7471932796776546E-2</v>
      </c>
      <c r="P49" s="113">
        <f t="shared" ref="P49:P51" si="42">E49/E45-1</f>
        <v>-8.1212456528611976E-2</v>
      </c>
      <c r="Q49" s="113">
        <f t="shared" ref="Q49:Q51" si="43">F49/F45-1</f>
        <v>-7.7955297803295465E-2</v>
      </c>
      <c r="R49" s="113">
        <f t="shared" si="39"/>
        <v>-0.19050795145427912</v>
      </c>
      <c r="S49" s="113">
        <f t="shared" ref="S49:S51" si="44">I49/I45-1</f>
        <v>3.8719065301426658E-2</v>
      </c>
      <c r="T49" s="113">
        <f t="shared" ref="T49:T51" si="45">J49/J45-1</f>
        <v>-0.3298021734089589</v>
      </c>
      <c r="U49" s="113">
        <f t="shared" ref="U49:U51" si="46">L49/L45-1</f>
        <v>-8.621000307362936E-2</v>
      </c>
      <c r="W49" s="113">
        <f t="shared" ref="W49:W51" si="47">B49/B48-1</f>
        <v>-0.10305039016618411</v>
      </c>
      <c r="X49" s="113">
        <f t="shared" ref="X49:X51" si="48">C49/C48-1</f>
        <v>-0.1585086753621272</v>
      </c>
      <c r="Y49" s="113">
        <f t="shared" ref="Y49:Y51" si="49">E49/E48-1</f>
        <v>-6.759502695958286E-2</v>
      </c>
      <c r="Z49" s="113">
        <f t="shared" ref="Z49:Z51" si="50">F49/F48-1</f>
        <v>-0.1551712309061053</v>
      </c>
      <c r="AA49" s="113">
        <f t="shared" ref="AA49:AA51" si="51">G49/G48-1</f>
        <v>-0.15267624914442157</v>
      </c>
      <c r="AB49" s="113">
        <f t="shared" ref="AB49:AB51" si="52">I49/I48-1</f>
        <v>-5.236352022313151E-2</v>
      </c>
      <c r="AC49" s="113">
        <f t="shared" ref="AC49:AC51" si="53">J49/J48-1</f>
        <v>-0.32453673433483265</v>
      </c>
      <c r="AD49" s="113">
        <f t="shared" ref="AD49:AD51" si="54">L49/L48-1</f>
        <v>-0.13865688938618914</v>
      </c>
    </row>
    <row r="50" spans="1:30">
      <c r="A50" s="32" t="s">
        <v>103</v>
      </c>
      <c r="B50" s="72">
        <v>41.688500000000005</v>
      </c>
      <c r="C50" s="72">
        <v>73.099199999999996</v>
      </c>
      <c r="D50" s="63"/>
      <c r="E50" s="72">
        <v>21.549500000000002</v>
      </c>
      <c r="F50" s="72">
        <v>82.306600000000003</v>
      </c>
      <c r="G50" s="72">
        <v>10.9316</v>
      </c>
      <c r="H50" s="63"/>
      <c r="I50" s="72">
        <v>90.788899999999998</v>
      </c>
      <c r="J50" s="72">
        <v>23.998900000000003</v>
      </c>
      <c r="K50" s="63"/>
      <c r="L50" s="63">
        <v>114.7878</v>
      </c>
      <c r="M50" s="110"/>
      <c r="N50" s="113">
        <f t="shared" si="40"/>
        <v>-0.1220202054239159</v>
      </c>
      <c r="O50" s="113">
        <f t="shared" si="41"/>
        <v>-3.1683247009577364E-2</v>
      </c>
      <c r="P50" s="113">
        <f t="shared" si="42"/>
        <v>-0.26657726983435492</v>
      </c>
      <c r="Q50" s="113">
        <f t="shared" si="43"/>
        <v>-6.1357011545637441E-2</v>
      </c>
      <c r="R50" s="113">
        <f t="shared" ref="R50:R53" si="55">G50/G46-1</f>
        <v>0.85143282975408163</v>
      </c>
      <c r="S50" s="113">
        <f t="shared" si="44"/>
        <v>0.105821008052287</v>
      </c>
      <c r="T50" s="113">
        <f t="shared" si="45"/>
        <v>-0.41283359920141705</v>
      </c>
      <c r="U50" s="113">
        <f t="shared" si="46"/>
        <v>-6.6563229579103655E-2</v>
      </c>
      <c r="W50" s="113">
        <f t="shared" si="47"/>
        <v>8.1023962825336859E-2</v>
      </c>
      <c r="X50" s="113">
        <f t="shared" si="48"/>
        <v>0.12639838265296688</v>
      </c>
      <c r="Y50" s="113">
        <f t="shared" si="49"/>
        <v>2.98889796932722E-2</v>
      </c>
      <c r="Z50" s="113">
        <f t="shared" si="50"/>
        <v>7.806644705389254E-2</v>
      </c>
      <c r="AA50" s="113">
        <f t="shared" si="51"/>
        <v>0.76609528733218069</v>
      </c>
      <c r="AB50" s="113">
        <f t="shared" si="52"/>
        <v>0.16790117421864537</v>
      </c>
      <c r="AC50" s="113">
        <f t="shared" si="53"/>
        <v>-6.704738061546589E-2</v>
      </c>
      <c r="AD50" s="113">
        <f t="shared" si="54"/>
        <v>0.10948536831483358</v>
      </c>
    </row>
    <row r="51" spans="1:30">
      <c r="A51" s="32" t="s">
        <v>104</v>
      </c>
      <c r="B51" s="72">
        <v>35.717700000000001</v>
      </c>
      <c r="C51" s="72">
        <v>61.521099999999997</v>
      </c>
      <c r="D51" s="63"/>
      <c r="E51" s="72">
        <v>21.437899999999999</v>
      </c>
      <c r="F51" s="72">
        <v>69.366299999999995</v>
      </c>
      <c r="G51" s="72">
        <v>6.4345999999999997</v>
      </c>
      <c r="H51" s="63"/>
      <c r="I51" s="72">
        <v>79.65870000000001</v>
      </c>
      <c r="J51" s="72">
        <v>17.579899999999999</v>
      </c>
      <c r="K51" s="63"/>
      <c r="L51" s="63">
        <v>97.238600000000005</v>
      </c>
      <c r="M51" s="110"/>
      <c r="N51" s="113">
        <f t="shared" si="40"/>
        <v>-0.23602751504729147</v>
      </c>
      <c r="O51" s="113">
        <f t="shared" si="41"/>
        <v>-0.2340023656851149</v>
      </c>
      <c r="P51" s="113">
        <f t="shared" si="42"/>
        <v>-0.1423330506169086</v>
      </c>
      <c r="Q51" s="113">
        <f t="shared" si="43"/>
        <v>-0.28219580946388956</v>
      </c>
      <c r="R51" s="113">
        <f t="shared" si="55"/>
        <v>0.18387547836326168</v>
      </c>
      <c r="S51" s="113">
        <f t="shared" si="44"/>
        <v>-3.5465329582976546E-2</v>
      </c>
      <c r="T51" s="113">
        <f t="shared" si="45"/>
        <v>-0.60476576955330197</v>
      </c>
      <c r="U51" s="113">
        <f t="shared" si="46"/>
        <v>-0.2347478582232736</v>
      </c>
      <c r="W51" s="113">
        <f t="shared" si="47"/>
        <v>-0.14322415054511439</v>
      </c>
      <c r="X51" s="113">
        <f t="shared" si="48"/>
        <v>-0.15838887429684589</v>
      </c>
      <c r="Y51" s="113">
        <f t="shared" si="49"/>
        <v>-5.1787744495233046E-3</v>
      </c>
      <c r="Z51" s="113">
        <f t="shared" si="50"/>
        <v>-0.15722068461095473</v>
      </c>
      <c r="AA51" s="113">
        <f t="shared" si="51"/>
        <v>-0.41137619378681989</v>
      </c>
      <c r="AB51" s="113">
        <f t="shared" si="52"/>
        <v>-0.12259428190010002</v>
      </c>
      <c r="AC51" s="113">
        <f t="shared" si="53"/>
        <v>-0.26747059240215187</v>
      </c>
      <c r="AD51" s="113">
        <f t="shared" si="54"/>
        <v>-0.15288384305649205</v>
      </c>
    </row>
    <row r="52" spans="1:30">
      <c r="A52" s="32" t="s">
        <v>105</v>
      </c>
      <c r="B52" s="72">
        <v>29.5762</v>
      </c>
      <c r="C52" s="72">
        <v>45.694400000000002</v>
      </c>
      <c r="D52" s="63"/>
      <c r="E52" s="72">
        <v>14.5565</v>
      </c>
      <c r="F52" s="72">
        <v>53.391100000000002</v>
      </c>
      <c r="G52" s="72">
        <v>7.3230000000000004</v>
      </c>
      <c r="H52" s="63"/>
      <c r="I52" s="72">
        <v>61.7624</v>
      </c>
      <c r="J52" s="72">
        <v>13.5083</v>
      </c>
      <c r="K52" s="63"/>
      <c r="L52" s="63">
        <v>75.270700000000005</v>
      </c>
      <c r="M52" s="110"/>
      <c r="N52" s="113">
        <f t="shared" ref="N52:N53" si="56">B52/B48-1</f>
        <v>-0.3120934072962821</v>
      </c>
      <c r="O52" s="113">
        <f t="shared" ref="O52:O53" si="57">C52/C48-1</f>
        <v>-0.4074950045837239</v>
      </c>
      <c r="P52" s="113">
        <f t="shared" ref="P52:P53" si="58">E52/E48-1</f>
        <v>-0.35134352301590843</v>
      </c>
      <c r="Q52" s="113">
        <f t="shared" ref="Q52:Q53" si="59">F52/F48-1</f>
        <v>-0.40918919277807042</v>
      </c>
      <c r="R52" s="113">
        <f t="shared" si="55"/>
        <v>2.4640657084189499E-3</v>
      </c>
      <c r="S52" s="113">
        <f t="shared" ref="S52:S53" si="60">I52/I48-1</f>
        <v>-0.24709657049723088</v>
      </c>
      <c r="T52" s="113">
        <f t="shared" ref="T52:T53" si="61">J52/J48-1</f>
        <v>-0.64529224402553376</v>
      </c>
      <c r="U52" s="113">
        <f t="shared" ref="U52" si="62">L52/L48-1</f>
        <v>-0.37334575474211418</v>
      </c>
      <c r="W52" s="113">
        <f t="shared" ref="W52:W53" si="63">B52/B51-1</f>
        <v>-0.17194556200427236</v>
      </c>
      <c r="X52" s="113">
        <f t="shared" ref="X52:X53" si="64">C52/C51-1</f>
        <v>-0.25725645347693715</v>
      </c>
      <c r="Y52" s="113">
        <f t="shared" ref="Y52:Y53" si="65">E52/E51-1</f>
        <v>-0.32099226136888404</v>
      </c>
      <c r="Z52" s="113">
        <f t="shared" ref="Z52:Z53" si="66">F52/F51-1</f>
        <v>-0.23030203427312679</v>
      </c>
      <c r="AA52" s="113">
        <f t="shared" ref="AA52:AA53" si="67">G52/G51-1</f>
        <v>0.13806608025362888</v>
      </c>
      <c r="AB52" s="113">
        <f t="shared" ref="AB52:AB53" si="68">I52/I51-1</f>
        <v>-0.22466221517549256</v>
      </c>
      <c r="AC52" s="113">
        <f t="shared" ref="AC52:AC53" si="69">J52/J51-1</f>
        <v>-0.23160541300007387</v>
      </c>
      <c r="AD52" s="113">
        <f t="shared" ref="AD52:AD53" si="70">L52/L51-1</f>
        <v>-0.22591748544302359</v>
      </c>
    </row>
    <row r="53" spans="1:30">
      <c r="A53" s="32" t="s">
        <v>109</v>
      </c>
      <c r="B53" s="72">
        <v>34.2376</v>
      </c>
      <c r="C53" s="72">
        <v>41.898499999999999</v>
      </c>
      <c r="D53" s="63"/>
      <c r="E53" s="72">
        <v>13.8598</v>
      </c>
      <c r="F53" s="72">
        <v>60.221299999999999</v>
      </c>
      <c r="G53" s="72">
        <v>2.0549999999999997</v>
      </c>
      <c r="H53" s="63"/>
      <c r="I53" s="72">
        <v>61.933999999999997</v>
      </c>
      <c r="J53" s="72">
        <v>14.202100000000002</v>
      </c>
      <c r="K53" s="63"/>
      <c r="L53" s="63">
        <v>76.136099999999999</v>
      </c>
      <c r="N53" s="113">
        <f t="shared" si="56"/>
        <v>-0.11218523022827043</v>
      </c>
      <c r="O53" s="113">
        <f t="shared" si="57"/>
        <v>-0.35437867123600075</v>
      </c>
      <c r="P53" s="113">
        <f t="shared" si="58"/>
        <v>-0.33761547689028448</v>
      </c>
      <c r="Q53" s="113">
        <f t="shared" si="59"/>
        <v>-0.2112107300269167</v>
      </c>
      <c r="R53" s="113">
        <f t="shared" si="55"/>
        <v>-0.66799683344911709</v>
      </c>
      <c r="S53" s="113">
        <f t="shared" si="60"/>
        <v>-0.20328595980282194</v>
      </c>
      <c r="T53" s="113">
        <f t="shared" si="61"/>
        <v>-0.44789609541432762</v>
      </c>
      <c r="U53" s="113">
        <f>L53/L49-1</f>
        <v>-0.26410394701740958</v>
      </c>
      <c r="W53" s="113">
        <f t="shared" si="63"/>
        <v>0.15760645383788319</v>
      </c>
      <c r="X53" s="113">
        <f t="shared" si="64"/>
        <v>-8.3071448580132379E-2</v>
      </c>
      <c r="Y53" s="113">
        <f t="shared" si="65"/>
        <v>-4.7861779960842177E-2</v>
      </c>
      <c r="Z53" s="113">
        <f t="shared" si="66"/>
        <v>0.1279276883225855</v>
      </c>
      <c r="AA53" s="113">
        <f t="shared" si="67"/>
        <v>-0.71937730438344949</v>
      </c>
      <c r="AB53" s="113">
        <f t="shared" si="68"/>
        <v>2.7783894408248688E-3</v>
      </c>
      <c r="AC53" s="113">
        <f t="shared" si="69"/>
        <v>5.1361015079617767E-2</v>
      </c>
      <c r="AD53" s="113">
        <f t="shared" si="70"/>
        <v>1.1497169549373076E-2</v>
      </c>
    </row>
    <row r="54" spans="1:30">
      <c r="A54" s="33"/>
      <c r="B54" s="61"/>
      <c r="C54" s="61"/>
      <c r="D54" s="61"/>
      <c r="E54" s="61"/>
      <c r="F54" s="61"/>
      <c r="G54" s="61"/>
      <c r="H54" s="61"/>
      <c r="I54" s="61"/>
      <c r="J54" s="61"/>
      <c r="K54" s="61"/>
      <c r="L54" s="61"/>
      <c r="M54" s="114"/>
      <c r="N54" s="110"/>
    </row>
    <row r="55" spans="1:30">
      <c r="A55" s="53">
        <v>44227</v>
      </c>
      <c r="B55" s="72">
        <v>11.857100000000001</v>
      </c>
      <c r="C55" s="72">
        <v>16.387</v>
      </c>
      <c r="D55" s="63"/>
      <c r="E55" s="72">
        <v>5.1298999999999992</v>
      </c>
      <c r="F55" s="72">
        <v>21.448700000000002</v>
      </c>
      <c r="G55" s="72">
        <v>1.6655</v>
      </c>
      <c r="H55" s="63"/>
      <c r="I55" s="72">
        <v>16.806099999999997</v>
      </c>
      <c r="J55" s="72">
        <v>11.4381</v>
      </c>
      <c r="K55" s="63"/>
      <c r="L55" s="63">
        <v>28.244199999999999</v>
      </c>
      <c r="M55" s="114"/>
      <c r="N55" s="111" t="s">
        <v>92</v>
      </c>
      <c r="O55" s="111" t="s">
        <v>92</v>
      </c>
      <c r="P55" s="111" t="s">
        <v>92</v>
      </c>
      <c r="Q55" s="111" t="s">
        <v>92</v>
      </c>
      <c r="R55" s="111" t="s">
        <v>92</v>
      </c>
      <c r="S55" s="111" t="s">
        <v>92</v>
      </c>
      <c r="T55" s="111" t="s">
        <v>92</v>
      </c>
      <c r="U55" s="111" t="s">
        <v>92</v>
      </c>
      <c r="W55" s="111" t="s">
        <v>92</v>
      </c>
      <c r="X55" s="111" t="s">
        <v>92</v>
      </c>
      <c r="Y55" s="111" t="s">
        <v>92</v>
      </c>
      <c r="Z55" s="111" t="s">
        <v>92</v>
      </c>
      <c r="AA55" s="111" t="s">
        <v>92</v>
      </c>
      <c r="AB55" s="111" t="s">
        <v>92</v>
      </c>
      <c r="AC55" s="111" t="s">
        <v>92</v>
      </c>
      <c r="AD55" s="111" t="s">
        <v>92</v>
      </c>
    </row>
    <row r="56" spans="1:30">
      <c r="A56" s="53">
        <v>44255</v>
      </c>
      <c r="B56" s="72">
        <v>13.074099999999998</v>
      </c>
      <c r="C56" s="72">
        <v>24.019099999999998</v>
      </c>
      <c r="D56" s="63"/>
      <c r="E56" s="72">
        <v>8.3657000000000004</v>
      </c>
      <c r="F56" s="72">
        <v>25.036200000000001</v>
      </c>
      <c r="G56" s="72">
        <v>3.6913</v>
      </c>
      <c r="H56" s="63"/>
      <c r="I56" s="72">
        <v>26.196000000000002</v>
      </c>
      <c r="J56" s="72">
        <v>10.8971</v>
      </c>
      <c r="K56" s="63"/>
      <c r="L56" s="63">
        <v>37.0931</v>
      </c>
      <c r="M56" s="114"/>
      <c r="N56" s="111" t="s">
        <v>92</v>
      </c>
      <c r="O56" s="111" t="s">
        <v>92</v>
      </c>
      <c r="P56" s="111" t="s">
        <v>92</v>
      </c>
      <c r="Q56" s="111" t="s">
        <v>92</v>
      </c>
      <c r="R56" s="111" t="s">
        <v>92</v>
      </c>
      <c r="S56" s="111" t="s">
        <v>92</v>
      </c>
      <c r="T56" s="111" t="s">
        <v>92</v>
      </c>
      <c r="U56" s="111" t="s">
        <v>92</v>
      </c>
      <c r="W56" s="113">
        <f>B56/B55-1</f>
        <v>0.10263892520093409</v>
      </c>
      <c r="X56" s="113">
        <f>C56/C55-1</f>
        <v>0.46574113626655267</v>
      </c>
      <c r="Y56" s="113">
        <f>E56/E55-1</f>
        <v>0.63077252967894148</v>
      </c>
      <c r="Z56" s="113">
        <f>F56/F55-1</f>
        <v>0.16725955419209537</v>
      </c>
      <c r="AA56" s="113">
        <f>G56/G55-1</f>
        <v>1.2163314320024017</v>
      </c>
      <c r="AB56" s="113">
        <f>I56/I55-1</f>
        <v>0.55871975056675893</v>
      </c>
      <c r="AC56" s="113">
        <f>J56/J55-1</f>
        <v>-4.7298065238107756E-2</v>
      </c>
      <c r="AD56" s="113">
        <f>L56/L55-1</f>
        <v>0.31329972171277642</v>
      </c>
    </row>
    <row r="57" spans="1:30">
      <c r="A57" s="53">
        <v>44286</v>
      </c>
      <c r="B57" s="72">
        <v>18.698199999999996</v>
      </c>
      <c r="C57" s="72">
        <v>29.1858</v>
      </c>
      <c r="D57" s="63"/>
      <c r="E57" s="72">
        <v>9.2780000000000005</v>
      </c>
      <c r="F57" s="72">
        <v>36.316399999999994</v>
      </c>
      <c r="G57" s="72">
        <v>2.2896000000000001</v>
      </c>
      <c r="H57" s="63"/>
      <c r="I57" s="72">
        <v>31.837</v>
      </c>
      <c r="J57" s="72">
        <v>16.046900000000001</v>
      </c>
      <c r="K57" s="63"/>
      <c r="L57" s="63">
        <v>47.883899999999997</v>
      </c>
      <c r="M57" s="114"/>
      <c r="N57" s="111" t="s">
        <v>92</v>
      </c>
      <c r="O57" s="111" t="s">
        <v>92</v>
      </c>
      <c r="P57" s="111" t="s">
        <v>92</v>
      </c>
      <c r="Q57" s="111" t="s">
        <v>92</v>
      </c>
      <c r="R57" s="111" t="s">
        <v>92</v>
      </c>
      <c r="S57" s="111" t="s">
        <v>92</v>
      </c>
      <c r="T57" s="111" t="s">
        <v>92</v>
      </c>
      <c r="U57" s="111" t="s">
        <v>92</v>
      </c>
      <c r="W57" s="113">
        <f t="shared" ref="W57:W79" si="71">B57/B56-1</f>
        <v>0.43017110164370775</v>
      </c>
      <c r="X57" s="113">
        <f t="shared" ref="X57:X79" si="72">C57/C56-1</f>
        <v>0.21510797656864766</v>
      </c>
      <c r="Y57" s="113">
        <f t="shared" ref="Y57:Y79" si="73">E57/E56-1</f>
        <v>0.10905244032179007</v>
      </c>
      <c r="Z57" s="113">
        <f t="shared" ref="Z57:Z79" si="74">F57/F56-1</f>
        <v>0.45055559549771895</v>
      </c>
      <c r="AA57" s="113">
        <f t="shared" ref="AA57:AA79" si="75">G57/G56-1</f>
        <v>-0.37973071817516857</v>
      </c>
      <c r="AB57" s="113">
        <f t="shared" ref="AB57:AB79" si="76">I57/I56-1</f>
        <v>0.21533821957550758</v>
      </c>
      <c r="AC57" s="113">
        <f t="shared" ref="AC57:AC79" si="77">J57/J56-1</f>
        <v>0.47258444907360686</v>
      </c>
      <c r="AD57" s="113">
        <f t="shared" ref="AD57:AD79" si="78">L57/L56-1</f>
        <v>0.29091124764444043</v>
      </c>
    </row>
    <row r="58" spans="1:30">
      <c r="A58" s="53">
        <v>44316</v>
      </c>
      <c r="B58" s="72">
        <v>14.994400000000001</v>
      </c>
      <c r="C58" s="72">
        <v>22.165399999999998</v>
      </c>
      <c r="D58" s="63"/>
      <c r="E58" s="72">
        <v>9.1648999999999994</v>
      </c>
      <c r="F58" s="72">
        <v>26.5839</v>
      </c>
      <c r="G58" s="72">
        <v>1.4109999999999998</v>
      </c>
      <c r="H58" s="63"/>
      <c r="I58" s="72">
        <v>24.427499999999998</v>
      </c>
      <c r="J58" s="72">
        <v>12.732299999999999</v>
      </c>
      <c r="K58" s="63"/>
      <c r="L58" s="63">
        <v>37.159799999999997</v>
      </c>
      <c r="M58" s="114"/>
      <c r="N58" s="111" t="s">
        <v>92</v>
      </c>
      <c r="O58" s="111" t="s">
        <v>92</v>
      </c>
      <c r="P58" s="111" t="s">
        <v>92</v>
      </c>
      <c r="Q58" s="111" t="s">
        <v>92</v>
      </c>
      <c r="R58" s="111" t="s">
        <v>92</v>
      </c>
      <c r="S58" s="111" t="s">
        <v>92</v>
      </c>
      <c r="T58" s="111" t="s">
        <v>92</v>
      </c>
      <c r="U58" s="111" t="s">
        <v>92</v>
      </c>
      <c r="W58" s="113">
        <f t="shared" si="71"/>
        <v>-0.19808323795873384</v>
      </c>
      <c r="X58" s="113">
        <f t="shared" si="72"/>
        <v>-0.2405416332600101</v>
      </c>
      <c r="Y58" s="113">
        <f t="shared" si="73"/>
        <v>-1.2190127182582611E-2</v>
      </c>
      <c r="Z58" s="113">
        <f t="shared" si="74"/>
        <v>-0.26799187144100178</v>
      </c>
      <c r="AA58" s="113">
        <f t="shared" si="75"/>
        <v>-0.38373515024458427</v>
      </c>
      <c r="AB58" s="113">
        <f t="shared" si="76"/>
        <v>-0.23273235543549964</v>
      </c>
      <c r="AC58" s="113">
        <f t="shared" si="77"/>
        <v>-0.20655702970667245</v>
      </c>
      <c r="AD58" s="113">
        <f t="shared" si="78"/>
        <v>-0.22396045434895651</v>
      </c>
    </row>
    <row r="59" spans="1:30">
      <c r="A59" s="53">
        <v>44347</v>
      </c>
      <c r="B59" s="72">
        <v>15.489000000000001</v>
      </c>
      <c r="C59" s="72">
        <v>19.9268</v>
      </c>
      <c r="D59" s="63"/>
      <c r="E59" s="72">
        <v>9.0542999999999996</v>
      </c>
      <c r="F59" s="72">
        <v>24.666799999999999</v>
      </c>
      <c r="G59" s="72">
        <v>1.6947000000000001</v>
      </c>
      <c r="H59" s="63"/>
      <c r="I59" s="72">
        <v>23.209599999999998</v>
      </c>
      <c r="J59" s="72">
        <v>12.206100000000001</v>
      </c>
      <c r="K59" s="63"/>
      <c r="L59" s="63">
        <v>35.415700000000001</v>
      </c>
      <c r="M59" s="114"/>
      <c r="N59" s="111" t="s">
        <v>92</v>
      </c>
      <c r="O59" s="111" t="s">
        <v>92</v>
      </c>
      <c r="P59" s="111" t="s">
        <v>92</v>
      </c>
      <c r="Q59" s="111" t="s">
        <v>92</v>
      </c>
      <c r="R59" s="111" t="s">
        <v>92</v>
      </c>
      <c r="S59" s="111" t="s">
        <v>92</v>
      </c>
      <c r="T59" s="111" t="s">
        <v>92</v>
      </c>
      <c r="U59" s="111" t="s">
        <v>92</v>
      </c>
      <c r="W59" s="113">
        <f t="shared" si="71"/>
        <v>3.298564797524417E-2</v>
      </c>
      <c r="X59" s="113">
        <f t="shared" si="72"/>
        <v>-0.10099524484105848</v>
      </c>
      <c r="Y59" s="113">
        <f t="shared" si="73"/>
        <v>-1.2067780335846545E-2</v>
      </c>
      <c r="Z59" s="113">
        <f t="shared" si="74"/>
        <v>-7.2115077170768815E-2</v>
      </c>
      <c r="AA59" s="113">
        <f t="shared" si="75"/>
        <v>0.20106307583274297</v>
      </c>
      <c r="AB59" s="113">
        <f t="shared" si="76"/>
        <v>-4.9857742298638819E-2</v>
      </c>
      <c r="AC59" s="113">
        <f t="shared" si="77"/>
        <v>-4.1327961169623562E-2</v>
      </c>
      <c r="AD59" s="113">
        <f t="shared" si="78"/>
        <v>-4.6935128822006456E-2</v>
      </c>
    </row>
    <row r="60" spans="1:30">
      <c r="A60" s="53">
        <v>44377</v>
      </c>
      <c r="B60" s="72">
        <v>16.998900000000003</v>
      </c>
      <c r="C60" s="72">
        <v>33.398800000000001</v>
      </c>
      <c r="D60" s="63"/>
      <c r="E60" s="72">
        <v>11.1629</v>
      </c>
      <c r="F60" s="72">
        <v>36.436100000000003</v>
      </c>
      <c r="G60" s="72">
        <v>2.7987000000000002</v>
      </c>
      <c r="H60" s="63"/>
      <c r="I60" s="72">
        <v>34.463800000000006</v>
      </c>
      <c r="J60" s="72">
        <v>15.933999999999999</v>
      </c>
      <c r="K60" s="63"/>
      <c r="L60" s="63">
        <v>50.397800000000004</v>
      </c>
      <c r="M60" s="114"/>
      <c r="N60" s="111" t="s">
        <v>92</v>
      </c>
      <c r="O60" s="111" t="s">
        <v>92</v>
      </c>
      <c r="P60" s="111" t="s">
        <v>92</v>
      </c>
      <c r="Q60" s="111" t="s">
        <v>92</v>
      </c>
      <c r="R60" s="111" t="s">
        <v>92</v>
      </c>
      <c r="S60" s="111" t="s">
        <v>92</v>
      </c>
      <c r="T60" s="111" t="s">
        <v>92</v>
      </c>
      <c r="U60" s="111" t="s">
        <v>92</v>
      </c>
      <c r="W60" s="113">
        <f t="shared" si="71"/>
        <v>9.7482084059655305E-2</v>
      </c>
      <c r="X60" s="113">
        <f t="shared" si="72"/>
        <v>0.67607443242266707</v>
      </c>
      <c r="Y60" s="113">
        <f t="shared" si="73"/>
        <v>0.23288382315584877</v>
      </c>
      <c r="Z60" s="113">
        <f t="shared" si="74"/>
        <v>0.47713120469619108</v>
      </c>
      <c r="AA60" s="113">
        <f t="shared" si="75"/>
        <v>0.65144273322711976</v>
      </c>
      <c r="AB60" s="113">
        <f t="shared" si="76"/>
        <v>0.48489418171791021</v>
      </c>
      <c r="AC60" s="113">
        <f t="shared" si="77"/>
        <v>0.30541286733682327</v>
      </c>
      <c r="AD60" s="113">
        <f t="shared" si="78"/>
        <v>0.42303554638197194</v>
      </c>
    </row>
    <row r="61" spans="1:30">
      <c r="A61" s="53">
        <v>44408</v>
      </c>
      <c r="B61" s="72">
        <v>12.2163</v>
      </c>
      <c r="C61" s="72">
        <v>25.425699999999996</v>
      </c>
      <c r="D61" s="63"/>
      <c r="E61" s="72">
        <v>8.6217000000000006</v>
      </c>
      <c r="F61" s="72">
        <v>27.026399999999999</v>
      </c>
      <c r="G61" s="72">
        <v>1.9939</v>
      </c>
      <c r="H61" s="63"/>
      <c r="I61" s="72">
        <v>26.237500000000001</v>
      </c>
      <c r="J61" s="72">
        <v>11.404399999999999</v>
      </c>
      <c r="K61" s="63"/>
      <c r="L61" s="63">
        <v>37.6419</v>
      </c>
      <c r="M61" s="114"/>
      <c r="N61" s="111" t="s">
        <v>92</v>
      </c>
      <c r="O61" s="111" t="s">
        <v>92</v>
      </c>
      <c r="P61" s="111" t="s">
        <v>92</v>
      </c>
      <c r="Q61" s="111" t="s">
        <v>92</v>
      </c>
      <c r="R61" s="111" t="s">
        <v>92</v>
      </c>
      <c r="S61" s="111" t="s">
        <v>92</v>
      </c>
      <c r="T61" s="111" t="s">
        <v>92</v>
      </c>
      <c r="U61" s="111" t="s">
        <v>92</v>
      </c>
      <c r="W61" s="113">
        <f t="shared" si="71"/>
        <v>-0.28134761661048668</v>
      </c>
      <c r="X61" s="113">
        <f t="shared" si="72"/>
        <v>-0.23872414577769274</v>
      </c>
      <c r="Y61" s="113">
        <f t="shared" si="73"/>
        <v>-0.22764693762373578</v>
      </c>
      <c r="Z61" s="113">
        <f t="shared" si="74"/>
        <v>-0.25825211809167292</v>
      </c>
      <c r="AA61" s="113">
        <f t="shared" si="75"/>
        <v>-0.28756208239539793</v>
      </c>
      <c r="AB61" s="113">
        <f t="shared" si="76"/>
        <v>-0.23869393392487204</v>
      </c>
      <c r="AC61" s="113">
        <f t="shared" si="77"/>
        <v>-0.28427262457637759</v>
      </c>
      <c r="AD61" s="113">
        <f t="shared" si="78"/>
        <v>-0.25310430217192026</v>
      </c>
    </row>
    <row r="62" spans="1:30">
      <c r="A62" s="53">
        <v>44439</v>
      </c>
      <c r="B62" s="72">
        <v>16.980399999999999</v>
      </c>
      <c r="C62" s="72">
        <v>27.567799999999995</v>
      </c>
      <c r="D62" s="63"/>
      <c r="E62" s="72">
        <v>7.6192000000000002</v>
      </c>
      <c r="F62" s="72">
        <v>34.593399999999995</v>
      </c>
      <c r="G62" s="72">
        <v>2.3355999999999999</v>
      </c>
      <c r="H62" s="63"/>
      <c r="I62" s="72">
        <v>28.739000000000001</v>
      </c>
      <c r="J62" s="72">
        <v>15.809100000000001</v>
      </c>
      <c r="K62" s="63"/>
      <c r="L62" s="63">
        <v>44.548100000000005</v>
      </c>
      <c r="M62" s="114"/>
      <c r="N62" s="111" t="s">
        <v>92</v>
      </c>
      <c r="O62" s="111" t="s">
        <v>92</v>
      </c>
      <c r="P62" s="111" t="s">
        <v>92</v>
      </c>
      <c r="Q62" s="111" t="s">
        <v>92</v>
      </c>
      <c r="R62" s="111" t="s">
        <v>92</v>
      </c>
      <c r="S62" s="111" t="s">
        <v>92</v>
      </c>
      <c r="T62" s="111" t="s">
        <v>92</v>
      </c>
      <c r="U62" s="111" t="s">
        <v>92</v>
      </c>
      <c r="W62" s="113">
        <f t="shared" si="71"/>
        <v>0.38997896253366404</v>
      </c>
      <c r="X62" s="113">
        <f t="shared" si="72"/>
        <v>8.4249401196427209E-2</v>
      </c>
      <c r="Y62" s="113">
        <f t="shared" si="73"/>
        <v>-0.11627637240915367</v>
      </c>
      <c r="Z62" s="113">
        <f t="shared" si="74"/>
        <v>0.27998549566349928</v>
      </c>
      <c r="AA62" s="113">
        <f t="shared" si="75"/>
        <v>0.17137268669441785</v>
      </c>
      <c r="AB62" s="113">
        <f t="shared" si="76"/>
        <v>9.5340638399237676E-2</v>
      </c>
      <c r="AC62" s="113">
        <f t="shared" si="77"/>
        <v>0.38622812247904337</v>
      </c>
      <c r="AD62" s="113">
        <f t="shared" si="78"/>
        <v>0.18347107877126301</v>
      </c>
    </row>
    <row r="63" spans="1:30">
      <c r="A63" s="53">
        <v>44469</v>
      </c>
      <c r="B63" s="72">
        <v>17.555899999999998</v>
      </c>
      <c r="C63" s="72">
        <v>27.321500000000004</v>
      </c>
      <c r="D63" s="63"/>
      <c r="E63" s="72">
        <v>8.7546999999999997</v>
      </c>
      <c r="F63" s="72">
        <v>35.017000000000003</v>
      </c>
      <c r="G63" s="72">
        <v>1.1057000000000001</v>
      </c>
      <c r="H63" s="63"/>
      <c r="I63" s="72">
        <v>27.6112</v>
      </c>
      <c r="J63" s="72">
        <v>17.266200000000001</v>
      </c>
      <c r="K63" s="63"/>
      <c r="L63" s="63">
        <v>44.877400000000002</v>
      </c>
      <c r="M63" s="114"/>
      <c r="N63" s="111" t="s">
        <v>92</v>
      </c>
      <c r="O63" s="111" t="s">
        <v>92</v>
      </c>
      <c r="P63" s="111" t="s">
        <v>92</v>
      </c>
      <c r="Q63" s="111" t="s">
        <v>92</v>
      </c>
      <c r="R63" s="111" t="s">
        <v>92</v>
      </c>
      <c r="S63" s="111" t="s">
        <v>92</v>
      </c>
      <c r="T63" s="111" t="s">
        <v>92</v>
      </c>
      <c r="U63" s="111" t="s">
        <v>92</v>
      </c>
      <c r="W63" s="113">
        <f t="shared" si="71"/>
        <v>3.3892016678052306E-2</v>
      </c>
      <c r="X63" s="113">
        <f t="shared" si="72"/>
        <v>-8.9343364359866229E-3</v>
      </c>
      <c r="Y63" s="113">
        <f t="shared" si="73"/>
        <v>0.14903139437211244</v>
      </c>
      <c r="Z63" s="113">
        <f t="shared" si="74"/>
        <v>1.2245110338966692E-2</v>
      </c>
      <c r="AA63" s="113">
        <f t="shared" si="75"/>
        <v>-0.52658845692755607</v>
      </c>
      <c r="AB63" s="113">
        <f t="shared" si="76"/>
        <v>-3.9242840739065366E-2</v>
      </c>
      <c r="AC63" s="113">
        <f t="shared" si="77"/>
        <v>9.2168434635747865E-2</v>
      </c>
      <c r="AD63" s="113">
        <f t="shared" si="78"/>
        <v>7.3920099847131215E-3</v>
      </c>
    </row>
    <row r="64" spans="1:30">
      <c r="A64" s="53">
        <v>44500</v>
      </c>
      <c r="B64" s="72">
        <v>13.001900000000001</v>
      </c>
      <c r="C64" s="72">
        <v>28.860299999999999</v>
      </c>
      <c r="D64" s="63"/>
      <c r="E64" s="72">
        <v>8.0725999999999996</v>
      </c>
      <c r="F64" s="72">
        <v>31.862400000000001</v>
      </c>
      <c r="G64" s="72">
        <v>1.9272</v>
      </c>
      <c r="H64" s="63"/>
      <c r="I64" s="72">
        <v>27.607599999999998</v>
      </c>
      <c r="J64" s="72">
        <v>14.2545</v>
      </c>
      <c r="K64" s="63"/>
      <c r="L64" s="63">
        <v>41.862099999999998</v>
      </c>
      <c r="M64" s="114"/>
      <c r="N64" s="111" t="s">
        <v>92</v>
      </c>
      <c r="O64" s="111" t="s">
        <v>92</v>
      </c>
      <c r="P64" s="111" t="s">
        <v>92</v>
      </c>
      <c r="Q64" s="111" t="s">
        <v>92</v>
      </c>
      <c r="R64" s="111" t="s">
        <v>92</v>
      </c>
      <c r="S64" s="111" t="s">
        <v>92</v>
      </c>
      <c r="T64" s="111" t="s">
        <v>92</v>
      </c>
      <c r="U64" s="111" t="s">
        <v>92</v>
      </c>
      <c r="W64" s="113">
        <f t="shared" si="71"/>
        <v>-0.2593999737979823</v>
      </c>
      <c r="X64" s="113">
        <f t="shared" si="72"/>
        <v>5.6321944256354728E-2</v>
      </c>
      <c r="Y64" s="113">
        <f t="shared" si="73"/>
        <v>-7.791243560601735E-2</v>
      </c>
      <c r="Z64" s="113">
        <f t="shared" si="74"/>
        <v>-9.0087671702316019E-2</v>
      </c>
      <c r="AA64" s="113">
        <f t="shared" si="75"/>
        <v>0.74296825540381639</v>
      </c>
      <c r="AB64" s="113">
        <f t="shared" si="76"/>
        <v>-1.3038187402225621E-4</v>
      </c>
      <c r="AC64" s="113">
        <f t="shared" si="77"/>
        <v>-0.17442749417937942</v>
      </c>
      <c r="AD64" s="113">
        <f t="shared" si="78"/>
        <v>-6.7189721329667162E-2</v>
      </c>
    </row>
    <row r="65" spans="1:30">
      <c r="A65" s="53">
        <v>44530</v>
      </c>
      <c r="B65" s="72">
        <v>15.226599999999999</v>
      </c>
      <c r="C65" s="72">
        <v>21.936500000000002</v>
      </c>
      <c r="D65" s="63"/>
      <c r="E65" s="72">
        <v>7.9381000000000004</v>
      </c>
      <c r="F65" s="72">
        <v>27.326000000000001</v>
      </c>
      <c r="G65" s="72">
        <v>1.899</v>
      </c>
      <c r="H65" s="63"/>
      <c r="I65" s="72">
        <v>23.128</v>
      </c>
      <c r="J65" s="72">
        <v>14.035200000000001</v>
      </c>
      <c r="K65" s="63"/>
      <c r="L65" s="63">
        <v>37.163200000000003</v>
      </c>
      <c r="M65" s="114"/>
      <c r="N65" s="111" t="s">
        <v>92</v>
      </c>
      <c r="O65" s="111" t="s">
        <v>92</v>
      </c>
      <c r="P65" s="111" t="s">
        <v>92</v>
      </c>
      <c r="Q65" s="111" t="s">
        <v>92</v>
      </c>
      <c r="R65" s="111" t="s">
        <v>92</v>
      </c>
      <c r="S65" s="111" t="s">
        <v>92</v>
      </c>
      <c r="T65" s="111" t="s">
        <v>92</v>
      </c>
      <c r="U65" s="111" t="s">
        <v>92</v>
      </c>
      <c r="W65" s="113">
        <f t="shared" si="71"/>
        <v>0.17110576146563172</v>
      </c>
      <c r="X65" s="113">
        <f t="shared" si="72"/>
        <v>-0.23990741606982591</v>
      </c>
      <c r="Y65" s="113">
        <f t="shared" si="73"/>
        <v>-1.6661298714168771E-2</v>
      </c>
      <c r="Z65" s="113">
        <f t="shared" si="74"/>
        <v>-0.14237471125841117</v>
      </c>
      <c r="AA65" s="113">
        <f t="shared" si="75"/>
        <v>-1.4632627646326224E-2</v>
      </c>
      <c r="AB65" s="113">
        <f t="shared" si="76"/>
        <v>-0.16225966762775457</v>
      </c>
      <c r="AC65" s="113">
        <f t="shared" si="77"/>
        <v>-1.538461538461533E-2</v>
      </c>
      <c r="AD65" s="113">
        <f t="shared" si="78"/>
        <v>-0.11224711612652005</v>
      </c>
    </row>
    <row r="66" spans="1:30">
      <c r="A66" s="53">
        <v>44561</v>
      </c>
      <c r="B66" s="72">
        <v>14.766</v>
      </c>
      <c r="C66" s="72">
        <v>26.323899999999998</v>
      </c>
      <c r="D66" s="63"/>
      <c r="E66" s="72">
        <v>6.4303000000000008</v>
      </c>
      <c r="F66" s="72">
        <v>31.180799999999998</v>
      </c>
      <c r="G66" s="72">
        <v>3.4788000000000001</v>
      </c>
      <c r="H66" s="63"/>
      <c r="I66" s="72">
        <v>31.296700000000001</v>
      </c>
      <c r="J66" s="72">
        <v>9.7932000000000006</v>
      </c>
      <c r="K66" s="63"/>
      <c r="L66" s="63">
        <v>41.0899</v>
      </c>
      <c r="M66" s="114"/>
      <c r="N66" s="111" t="s">
        <v>92</v>
      </c>
      <c r="O66" s="111" t="s">
        <v>92</v>
      </c>
      <c r="P66" s="111" t="s">
        <v>92</v>
      </c>
      <c r="Q66" s="111" t="s">
        <v>92</v>
      </c>
      <c r="R66" s="111" t="s">
        <v>92</v>
      </c>
      <c r="S66" s="111" t="s">
        <v>92</v>
      </c>
      <c r="T66" s="111" t="s">
        <v>92</v>
      </c>
      <c r="U66" s="111" t="s">
        <v>92</v>
      </c>
      <c r="W66" s="113">
        <f t="shared" si="71"/>
        <v>-3.0249694613373901E-2</v>
      </c>
      <c r="X66" s="113">
        <f t="shared" si="72"/>
        <v>0.20000455861235822</v>
      </c>
      <c r="Y66" s="113">
        <f t="shared" si="73"/>
        <v>-0.18994469709376294</v>
      </c>
      <c r="Z66" s="113">
        <f t="shared" si="74"/>
        <v>0.14106711556759111</v>
      </c>
      <c r="AA66" s="113">
        <f t="shared" si="75"/>
        <v>0.831911532385466</v>
      </c>
      <c r="AB66" s="113">
        <f t="shared" si="76"/>
        <v>0.35319526115530953</v>
      </c>
      <c r="AC66" s="113">
        <f t="shared" si="77"/>
        <v>-0.30224008207934339</v>
      </c>
      <c r="AD66" s="113">
        <f t="shared" si="78"/>
        <v>0.10566097644982131</v>
      </c>
    </row>
    <row r="67" spans="1:30">
      <c r="A67" s="53">
        <v>44592</v>
      </c>
      <c r="B67" s="72">
        <v>10.479900000000001</v>
      </c>
      <c r="C67" s="72">
        <v>15.813500000000001</v>
      </c>
      <c r="D67" s="63"/>
      <c r="E67" s="72">
        <v>4.8928000000000003</v>
      </c>
      <c r="F67" s="72">
        <v>20.3249</v>
      </c>
      <c r="G67" s="72">
        <v>1.0756999999999999</v>
      </c>
      <c r="H67" s="63"/>
      <c r="I67" s="72">
        <v>19.52</v>
      </c>
      <c r="J67" s="72">
        <v>6.7732999999999999</v>
      </c>
      <c r="K67" s="63"/>
      <c r="L67" s="63">
        <v>26.293299999999999</v>
      </c>
      <c r="M67" s="114"/>
      <c r="N67" s="113">
        <f t="shared" ref="N67:N79" si="79">B67/B55-1</f>
        <v>-0.11614981740897856</v>
      </c>
      <c r="O67" s="113">
        <f t="shared" ref="O67:O79" si="80">C67/C55-1</f>
        <v>-3.4997253920790783E-2</v>
      </c>
      <c r="P67" s="113">
        <f t="shared" ref="P67:P79" si="81">E67/E55-1</f>
        <v>-4.6219224546287241E-2</v>
      </c>
      <c r="Q67" s="113">
        <f t="shared" ref="Q67:Q79" si="82">F67/F55-1</f>
        <v>-5.239478383305296E-2</v>
      </c>
      <c r="R67" s="113">
        <f t="shared" ref="R67" si="83">G67/G55-1</f>
        <v>-0.35412788952266594</v>
      </c>
      <c r="S67" s="113">
        <f t="shared" ref="S67:S79" si="84">I67/I55-1</f>
        <v>0.16148303294637079</v>
      </c>
      <c r="T67" s="113">
        <f t="shared" ref="T67:T79" si="85">J67/J55-1</f>
        <v>-0.4078299717610443</v>
      </c>
      <c r="U67" s="113">
        <f>L67/L55-1</f>
        <v>-6.9072588354423203E-2</v>
      </c>
      <c r="W67" s="113">
        <f t="shared" si="71"/>
        <v>-0.2902681836651767</v>
      </c>
      <c r="X67" s="113">
        <f t="shared" si="72"/>
        <v>-0.39927214432511893</v>
      </c>
      <c r="Y67" s="113">
        <f t="shared" si="73"/>
        <v>-0.23910237469480433</v>
      </c>
      <c r="Z67" s="113">
        <f t="shared" si="74"/>
        <v>-0.34815976498357959</v>
      </c>
      <c r="AA67" s="113">
        <f t="shared" si="75"/>
        <v>-0.69078417845233986</v>
      </c>
      <c r="AB67" s="113">
        <f t="shared" si="76"/>
        <v>-0.3762920691318894</v>
      </c>
      <c r="AC67" s="113">
        <f t="shared" si="77"/>
        <v>-0.30836703018420952</v>
      </c>
      <c r="AD67" s="113">
        <f t="shared" si="78"/>
        <v>-0.36010309102723548</v>
      </c>
    </row>
    <row r="68" spans="1:30">
      <c r="A68" s="53">
        <v>44620</v>
      </c>
      <c r="B68" s="72">
        <v>11.122199999999999</v>
      </c>
      <c r="C68" s="72">
        <v>20.489899999999999</v>
      </c>
      <c r="D68" s="63"/>
      <c r="E68" s="72">
        <v>7.4713999999999992</v>
      </c>
      <c r="F68" s="72">
        <v>21.868599999999997</v>
      </c>
      <c r="G68" s="72">
        <v>2.2721</v>
      </c>
      <c r="H68" s="63"/>
      <c r="I68" s="72">
        <v>21.670999999999999</v>
      </c>
      <c r="J68" s="72">
        <v>9.9413</v>
      </c>
      <c r="K68" s="63"/>
      <c r="L68" s="63">
        <v>31.612299999999998</v>
      </c>
      <c r="M68" s="114"/>
      <c r="N68" s="113">
        <f t="shared" si="79"/>
        <v>-0.14929517136934845</v>
      </c>
      <c r="O68" s="113">
        <f t="shared" si="80"/>
        <v>-0.14693306576849252</v>
      </c>
      <c r="P68" s="113">
        <f t="shared" si="81"/>
        <v>-0.10690079730327418</v>
      </c>
      <c r="Q68" s="113">
        <f t="shared" si="82"/>
        <v>-0.12652079788466319</v>
      </c>
      <c r="R68" s="113">
        <f t="shared" ref="R68" si="86">G68/G56-1</f>
        <v>-0.38447159537290387</v>
      </c>
      <c r="S68" s="113">
        <f t="shared" si="84"/>
        <v>-0.17273629561765158</v>
      </c>
      <c r="T68" s="113">
        <f t="shared" si="85"/>
        <v>-8.7711409457562062E-2</v>
      </c>
      <c r="U68" s="113">
        <f t="shared" ref="U68:U79" si="87">L68/L56-1</f>
        <v>-0.14775793880802635</v>
      </c>
      <c r="W68" s="113">
        <f t="shared" si="71"/>
        <v>6.1288752755274345E-2</v>
      </c>
      <c r="X68" s="113">
        <f t="shared" si="72"/>
        <v>0.29572200967527729</v>
      </c>
      <c r="Y68" s="113">
        <f t="shared" si="73"/>
        <v>0.5270192936559841</v>
      </c>
      <c r="Z68" s="113">
        <f t="shared" si="74"/>
        <v>7.5951173191503907E-2</v>
      </c>
      <c r="AA68" s="113">
        <f t="shared" si="75"/>
        <v>1.1122060053918381</v>
      </c>
      <c r="AB68" s="113">
        <f t="shared" si="76"/>
        <v>0.11019467213114753</v>
      </c>
      <c r="AC68" s="113">
        <f t="shared" si="77"/>
        <v>0.46771883719900198</v>
      </c>
      <c r="AD68" s="113">
        <f t="shared" si="78"/>
        <v>0.20229488120547812</v>
      </c>
    </row>
    <row r="69" spans="1:30">
      <c r="A69" s="53">
        <v>44651</v>
      </c>
      <c r="B69" s="72">
        <v>16.961799999999997</v>
      </c>
      <c r="C69" s="72">
        <v>28.593</v>
      </c>
      <c r="D69" s="63"/>
      <c r="E69" s="72">
        <v>8.5599000000000007</v>
      </c>
      <c r="F69" s="72">
        <v>34.152999999999999</v>
      </c>
      <c r="G69" s="72">
        <v>2.8418999999999999</v>
      </c>
      <c r="H69" s="63"/>
      <c r="I69" s="72">
        <v>36.5458</v>
      </c>
      <c r="J69" s="72">
        <v>9.0090000000000003</v>
      </c>
      <c r="K69" s="63"/>
      <c r="L69" s="63">
        <v>45.5548</v>
      </c>
      <c r="M69" s="114"/>
      <c r="N69" s="113">
        <f t="shared" si="79"/>
        <v>-9.2864553807318395E-2</v>
      </c>
      <c r="O69" s="113">
        <f t="shared" si="80"/>
        <v>-2.0311247250375142E-2</v>
      </c>
      <c r="P69" s="113">
        <f t="shared" si="81"/>
        <v>-7.7398146152187985E-2</v>
      </c>
      <c r="Q69" s="113">
        <f t="shared" si="82"/>
        <v>-5.9570882576466699E-2</v>
      </c>
      <c r="R69" s="113">
        <f t="shared" ref="R69" si="88">G69/G57-1</f>
        <v>0.24122117400419274</v>
      </c>
      <c r="S69" s="113">
        <f t="shared" si="84"/>
        <v>0.1479033828564249</v>
      </c>
      <c r="T69" s="113">
        <f t="shared" si="85"/>
        <v>-0.43858315313238072</v>
      </c>
      <c r="U69" s="113">
        <f t="shared" si="87"/>
        <v>-4.8640566035765609E-2</v>
      </c>
      <c r="W69" s="113">
        <f t="shared" si="71"/>
        <v>0.52504001006994994</v>
      </c>
      <c r="X69" s="113">
        <f t="shared" si="72"/>
        <v>0.3954680110688682</v>
      </c>
      <c r="Y69" s="113">
        <f t="shared" si="73"/>
        <v>0.14568889364777715</v>
      </c>
      <c r="Z69" s="113">
        <f t="shared" si="74"/>
        <v>0.56173691960162064</v>
      </c>
      <c r="AA69" s="113">
        <f t="shared" si="75"/>
        <v>0.25078121561550981</v>
      </c>
      <c r="AB69" s="113">
        <f t="shared" si="76"/>
        <v>0.68639195237875517</v>
      </c>
      <c r="AC69" s="113">
        <f t="shared" si="77"/>
        <v>-9.3780491485016992E-2</v>
      </c>
      <c r="AD69" s="113">
        <f t="shared" si="78"/>
        <v>0.44104668119687607</v>
      </c>
    </row>
    <row r="70" spans="1:30">
      <c r="A70" s="53">
        <v>44681</v>
      </c>
      <c r="B70" s="72">
        <v>11.5687</v>
      </c>
      <c r="C70" s="72">
        <v>28.854099999999999</v>
      </c>
      <c r="D70" s="63"/>
      <c r="E70" s="72">
        <v>7.3197000000000001</v>
      </c>
      <c r="F70" s="72">
        <v>29.6387</v>
      </c>
      <c r="G70" s="72">
        <v>3.4643999999999999</v>
      </c>
      <c r="H70" s="63"/>
      <c r="I70" s="72">
        <v>30.686299999999999</v>
      </c>
      <c r="J70" s="72">
        <v>9.7363999999999997</v>
      </c>
      <c r="K70" s="63"/>
      <c r="L70" s="63">
        <v>40.422699999999999</v>
      </c>
      <c r="M70" s="114"/>
      <c r="N70" s="113">
        <f t="shared" si="79"/>
        <v>-0.22846529370965163</v>
      </c>
      <c r="O70" s="113">
        <f t="shared" si="80"/>
        <v>0.30176310826784092</v>
      </c>
      <c r="P70" s="113">
        <f t="shared" si="81"/>
        <v>-0.20133334788159163</v>
      </c>
      <c r="Q70" s="113">
        <f t="shared" si="82"/>
        <v>0.11491165705558637</v>
      </c>
      <c r="R70" s="113">
        <f t="shared" ref="R70" si="89">G70/G58-1</f>
        <v>1.4552799433026227</v>
      </c>
      <c r="S70" s="113">
        <f t="shared" si="84"/>
        <v>0.25621942482857429</v>
      </c>
      <c r="T70" s="113">
        <f t="shared" si="85"/>
        <v>-0.23529919967327184</v>
      </c>
      <c r="U70" s="113">
        <f t="shared" si="87"/>
        <v>8.7807254075640939E-2</v>
      </c>
      <c r="W70" s="113">
        <f t="shared" si="71"/>
        <v>-0.3179556415003123</v>
      </c>
      <c r="X70" s="113">
        <f t="shared" si="72"/>
        <v>9.1316056377435117E-3</v>
      </c>
      <c r="Y70" s="113">
        <f t="shared" si="73"/>
        <v>-0.14488487015035234</v>
      </c>
      <c r="Z70" s="113">
        <f t="shared" si="74"/>
        <v>-0.13217872514859597</v>
      </c>
      <c r="AA70" s="113">
        <f t="shared" si="75"/>
        <v>0.2190435975931595</v>
      </c>
      <c r="AB70" s="113">
        <f t="shared" si="76"/>
        <v>-0.16033306152827409</v>
      </c>
      <c r="AC70" s="113">
        <f t="shared" si="77"/>
        <v>8.0741480741480576E-2</v>
      </c>
      <c r="AD70" s="113">
        <f t="shared" si="78"/>
        <v>-0.11265772212807434</v>
      </c>
    </row>
    <row r="71" spans="1:30">
      <c r="A71" s="53">
        <v>44712</v>
      </c>
      <c r="B71" s="72">
        <v>15.375400000000003</v>
      </c>
      <c r="C71" s="72">
        <v>21.215</v>
      </c>
      <c r="D71" s="63"/>
      <c r="E71" s="72">
        <v>5.7702</v>
      </c>
      <c r="F71" s="72">
        <v>28.3309</v>
      </c>
      <c r="G71" s="72">
        <v>2.4893000000000001</v>
      </c>
      <c r="H71" s="63"/>
      <c r="I71" s="72">
        <v>28.5214</v>
      </c>
      <c r="J71" s="72">
        <v>8.0691000000000006</v>
      </c>
      <c r="K71" s="63"/>
      <c r="L71" s="63">
        <v>36.590499999999999</v>
      </c>
      <c r="M71" s="114"/>
      <c r="N71" s="113">
        <f t="shared" si="79"/>
        <v>-7.3342372005938961E-3</v>
      </c>
      <c r="O71" s="113">
        <f t="shared" si="80"/>
        <v>6.4646606580083033E-2</v>
      </c>
      <c r="P71" s="113">
        <f t="shared" si="81"/>
        <v>-0.36271163977336729</v>
      </c>
      <c r="Q71" s="113">
        <f t="shared" si="82"/>
        <v>0.14854379165518039</v>
      </c>
      <c r="R71" s="113">
        <f t="shared" ref="R71" si="90">G71/G59-1</f>
        <v>0.46887354694046146</v>
      </c>
      <c r="S71" s="113">
        <f t="shared" si="84"/>
        <v>0.22886219495381233</v>
      </c>
      <c r="T71" s="113">
        <f t="shared" si="85"/>
        <v>-0.33892889620763389</v>
      </c>
      <c r="U71" s="113">
        <f t="shared" si="87"/>
        <v>3.3171728922483545E-2</v>
      </c>
      <c r="W71" s="113">
        <f t="shared" si="71"/>
        <v>0.32905166526921814</v>
      </c>
      <c r="X71" s="113">
        <f t="shared" si="72"/>
        <v>-0.26474920375267286</v>
      </c>
      <c r="Y71" s="113">
        <f t="shared" si="73"/>
        <v>-0.2116890036476905</v>
      </c>
      <c r="Z71" s="113">
        <f t="shared" si="74"/>
        <v>-4.4124742313259357E-2</v>
      </c>
      <c r="AA71" s="113">
        <f t="shared" si="75"/>
        <v>-0.28146287957510674</v>
      </c>
      <c r="AB71" s="113">
        <f t="shared" si="76"/>
        <v>-7.0549398265675523E-2</v>
      </c>
      <c r="AC71" s="113">
        <f t="shared" si="77"/>
        <v>-0.17124399161907888</v>
      </c>
      <c r="AD71" s="113">
        <f t="shared" si="78"/>
        <v>-9.4803167527156784E-2</v>
      </c>
    </row>
    <row r="72" spans="1:30">
      <c r="A72" s="53">
        <v>44742</v>
      </c>
      <c r="B72" s="72">
        <v>14.744399999999999</v>
      </c>
      <c r="C72" s="72">
        <v>23.030099999999997</v>
      </c>
      <c r="D72" s="63"/>
      <c r="E72" s="72">
        <v>8.4596</v>
      </c>
      <c r="F72" s="72">
        <v>24.337</v>
      </c>
      <c r="G72" s="72">
        <v>4.9779</v>
      </c>
      <c r="H72" s="63"/>
      <c r="I72" s="72">
        <v>31.581199999999999</v>
      </c>
      <c r="J72" s="72">
        <v>6.1933999999999996</v>
      </c>
      <c r="K72" s="63"/>
      <c r="L72" s="63">
        <v>37.7746</v>
      </c>
      <c r="M72" s="114"/>
      <c r="N72" s="113">
        <f t="shared" si="79"/>
        <v>-0.13262622875597851</v>
      </c>
      <c r="O72" s="113">
        <f t="shared" si="80"/>
        <v>-0.31045127369845638</v>
      </c>
      <c r="P72" s="113">
        <f t="shared" si="81"/>
        <v>-0.24216825376918183</v>
      </c>
      <c r="Q72" s="113">
        <f t="shared" si="82"/>
        <v>-0.33206353039979586</v>
      </c>
      <c r="R72" s="113">
        <f t="shared" ref="R72" si="91">G72/G60-1</f>
        <v>0.77864722907063988</v>
      </c>
      <c r="S72" s="113">
        <f t="shared" si="84"/>
        <v>-8.3641386034041698E-2</v>
      </c>
      <c r="T72" s="113">
        <f t="shared" si="85"/>
        <v>-0.61130915024475962</v>
      </c>
      <c r="U72" s="113">
        <f t="shared" si="87"/>
        <v>-0.25047125072919851</v>
      </c>
      <c r="W72" s="113">
        <f t="shared" si="71"/>
        <v>-4.1039582710043598E-2</v>
      </c>
      <c r="X72" s="113">
        <f t="shared" si="72"/>
        <v>8.5557388640113086E-2</v>
      </c>
      <c r="Y72" s="113">
        <f t="shared" si="73"/>
        <v>0.46608436449343182</v>
      </c>
      <c r="Z72" s="113">
        <f t="shared" si="74"/>
        <v>-0.14097328358788463</v>
      </c>
      <c r="AA72" s="113">
        <f t="shared" si="75"/>
        <v>0.99971879644880079</v>
      </c>
      <c r="AB72" s="113">
        <f t="shared" si="76"/>
        <v>0.1072808487661896</v>
      </c>
      <c r="AC72" s="113">
        <f t="shared" si="77"/>
        <v>-0.232454672764001</v>
      </c>
      <c r="AD72" s="113">
        <f t="shared" si="78"/>
        <v>3.2360858692830119E-2</v>
      </c>
    </row>
    <row r="73" spans="1:30">
      <c r="A73" s="53">
        <v>44773</v>
      </c>
      <c r="B73" s="72">
        <v>8.6146999999999991</v>
      </c>
      <c r="C73" s="72">
        <v>19.6432</v>
      </c>
      <c r="D73" s="63"/>
      <c r="E73" s="72">
        <v>7.6705000000000005</v>
      </c>
      <c r="F73" s="72">
        <v>19.3049</v>
      </c>
      <c r="G73" s="72">
        <v>1.2825</v>
      </c>
      <c r="H73" s="63"/>
      <c r="I73" s="72">
        <v>24.616900000000001</v>
      </c>
      <c r="J73" s="72">
        <v>3.641</v>
      </c>
      <c r="K73" s="63"/>
      <c r="L73" s="63">
        <v>28.257899999999999</v>
      </c>
      <c r="M73" s="114"/>
      <c r="N73" s="113">
        <f t="shared" si="79"/>
        <v>-0.29481921694784841</v>
      </c>
      <c r="O73" s="113">
        <f t="shared" si="80"/>
        <v>-0.22742736679816078</v>
      </c>
      <c r="P73" s="113">
        <f t="shared" si="81"/>
        <v>-0.11032626976118398</v>
      </c>
      <c r="Q73" s="113">
        <f t="shared" si="82"/>
        <v>-0.28570212828937624</v>
      </c>
      <c r="R73" s="113">
        <f t="shared" ref="R73" si="92">G73/G61-1</f>
        <v>-0.35678820402226796</v>
      </c>
      <c r="S73" s="113">
        <f t="shared" si="84"/>
        <v>-6.1766555502620224E-2</v>
      </c>
      <c r="T73" s="113">
        <f t="shared" si="85"/>
        <v>-0.68073725930342666</v>
      </c>
      <c r="U73" s="113">
        <f t="shared" si="87"/>
        <v>-0.249296661433137</v>
      </c>
      <c r="W73" s="113">
        <f t="shared" si="71"/>
        <v>-0.41573071810314421</v>
      </c>
      <c r="X73" s="113">
        <f t="shared" si="72"/>
        <v>-0.14706405964368363</v>
      </c>
      <c r="Y73" s="113">
        <f t="shared" si="73"/>
        <v>-9.3278642016170865E-2</v>
      </c>
      <c r="Z73" s="113">
        <f t="shared" si="74"/>
        <v>-0.20676747339442003</v>
      </c>
      <c r="AA73" s="113">
        <f t="shared" si="75"/>
        <v>-0.74236123666606402</v>
      </c>
      <c r="AB73" s="113">
        <f t="shared" si="76"/>
        <v>-0.22052043620888373</v>
      </c>
      <c r="AC73" s="113">
        <f t="shared" si="77"/>
        <v>-0.41211612361546157</v>
      </c>
      <c r="AD73" s="113">
        <f t="shared" si="78"/>
        <v>-0.25193383914058654</v>
      </c>
    </row>
    <row r="74" spans="1:30">
      <c r="A74" s="53">
        <v>44804</v>
      </c>
      <c r="B74" s="72">
        <v>13.244300000000001</v>
      </c>
      <c r="C74" s="72">
        <v>28.485900000000001</v>
      </c>
      <c r="D74" s="63"/>
      <c r="E74" s="72">
        <v>6.7104000000000008</v>
      </c>
      <c r="F74" s="72">
        <v>31.9224</v>
      </c>
      <c r="G74" s="72">
        <v>3.0973999999999999</v>
      </c>
      <c r="H74" s="63"/>
      <c r="I74" s="72">
        <v>34.8264</v>
      </c>
      <c r="J74" s="72">
        <v>6.9036999999999997</v>
      </c>
      <c r="K74" s="63"/>
      <c r="L74" s="63">
        <v>41.7301</v>
      </c>
      <c r="M74" s="114"/>
      <c r="N74" s="113">
        <f t="shared" si="79"/>
        <v>-0.22002426326823865</v>
      </c>
      <c r="O74" s="113">
        <f t="shared" si="80"/>
        <v>3.3303346658057897E-2</v>
      </c>
      <c r="P74" s="113">
        <f t="shared" si="81"/>
        <v>-0.11927761444771101</v>
      </c>
      <c r="Q74" s="113">
        <f t="shared" si="82"/>
        <v>-7.7211259951320055E-2</v>
      </c>
      <c r="R74" s="113">
        <f t="shared" ref="R74" si="93">G74/G62-1</f>
        <v>0.32616886453159788</v>
      </c>
      <c r="S74" s="113">
        <f t="shared" si="84"/>
        <v>0.21181669508333623</v>
      </c>
      <c r="T74" s="113">
        <f t="shared" si="85"/>
        <v>-0.56330847423319486</v>
      </c>
      <c r="U74" s="113">
        <f t="shared" si="87"/>
        <v>-6.3257467770791664E-2</v>
      </c>
      <c r="W74" s="113">
        <f t="shared" si="71"/>
        <v>0.53740699037691408</v>
      </c>
      <c r="X74" s="113">
        <f t="shared" si="72"/>
        <v>0.45016596073959447</v>
      </c>
      <c r="Y74" s="113">
        <f t="shared" si="73"/>
        <v>-0.12516785085718007</v>
      </c>
      <c r="Z74" s="113">
        <f t="shared" si="74"/>
        <v>0.65359053918953225</v>
      </c>
      <c r="AA74" s="113">
        <f t="shared" si="75"/>
        <v>1.4151267056530212</v>
      </c>
      <c r="AB74" s="113">
        <f t="shared" si="76"/>
        <v>0.41473540535160791</v>
      </c>
      <c r="AC74" s="113">
        <f t="shared" si="77"/>
        <v>0.89609997253501783</v>
      </c>
      <c r="AD74" s="113">
        <f t="shared" si="78"/>
        <v>0.47675871172309336</v>
      </c>
    </row>
    <row r="75" spans="1:30">
      <c r="A75" s="53">
        <v>44834</v>
      </c>
      <c r="B75" s="72">
        <v>13.858700000000001</v>
      </c>
      <c r="C75" s="72">
        <v>13.391999999999998</v>
      </c>
      <c r="D75" s="63"/>
      <c r="E75" s="72">
        <v>7.0570000000000004</v>
      </c>
      <c r="F75" s="72">
        <v>18.138999999999999</v>
      </c>
      <c r="G75" s="72">
        <v>2.0547</v>
      </c>
      <c r="H75" s="63"/>
      <c r="I75" s="72">
        <v>20.215400000000002</v>
      </c>
      <c r="J75" s="72">
        <v>7.0351999999999997</v>
      </c>
      <c r="K75" s="63"/>
      <c r="L75" s="63">
        <v>27.250600000000002</v>
      </c>
      <c r="M75" s="114"/>
      <c r="N75" s="113">
        <f t="shared" si="79"/>
        <v>-0.21059586805575314</v>
      </c>
      <c r="O75" s="113">
        <f t="shared" si="80"/>
        <v>-0.50983657559065221</v>
      </c>
      <c r="P75" s="113">
        <f t="shared" si="81"/>
        <v>-0.19391869510091719</v>
      </c>
      <c r="Q75" s="113">
        <f t="shared" si="82"/>
        <v>-0.48199445983379507</v>
      </c>
      <c r="R75" s="113">
        <f t="shared" ref="R75" si="94">G75/G63-1</f>
        <v>0.85827982273672765</v>
      </c>
      <c r="S75" s="113">
        <f t="shared" si="84"/>
        <v>-0.26785507330358682</v>
      </c>
      <c r="T75" s="113">
        <f t="shared" si="85"/>
        <v>-0.59254497225793745</v>
      </c>
      <c r="U75" s="113">
        <f t="shared" si="87"/>
        <v>-0.39277676514236559</v>
      </c>
      <c r="W75" s="113">
        <f t="shared" si="71"/>
        <v>4.6389767673640669E-2</v>
      </c>
      <c r="X75" s="113">
        <f t="shared" si="72"/>
        <v>-0.52987267384916759</v>
      </c>
      <c r="Y75" s="113">
        <f t="shared" si="73"/>
        <v>5.1651168335717701E-2</v>
      </c>
      <c r="Z75" s="113">
        <f t="shared" si="74"/>
        <v>-0.43177831240758846</v>
      </c>
      <c r="AA75" s="113">
        <f t="shared" si="75"/>
        <v>-0.33663717956996186</v>
      </c>
      <c r="AB75" s="113">
        <f t="shared" si="76"/>
        <v>-0.41953805159304425</v>
      </c>
      <c r="AC75" s="113">
        <f t="shared" si="77"/>
        <v>1.9047756999869714E-2</v>
      </c>
      <c r="AD75" s="113">
        <f t="shared" si="78"/>
        <v>-0.3469797580163958</v>
      </c>
    </row>
    <row r="76" spans="1:30">
      <c r="A76" s="53">
        <v>44865</v>
      </c>
      <c r="B76" s="72">
        <v>14.5474</v>
      </c>
      <c r="C76" s="72">
        <v>14.183199999999999</v>
      </c>
      <c r="D76" s="63"/>
      <c r="E76" s="72">
        <v>5.8957999999999995</v>
      </c>
      <c r="F76" s="72">
        <v>21.740200000000002</v>
      </c>
      <c r="G76" s="72">
        <v>1.0946</v>
      </c>
      <c r="H76" s="63"/>
      <c r="I76" s="72">
        <v>21.634499999999999</v>
      </c>
      <c r="J76" s="72">
        <v>7.0961999999999996</v>
      </c>
      <c r="K76" s="63"/>
      <c r="L76" s="63">
        <v>28.730699999999999</v>
      </c>
      <c r="M76" s="114"/>
      <c r="N76" s="113">
        <f t="shared" si="79"/>
        <v>0.11886724247994507</v>
      </c>
      <c r="O76" s="113">
        <f t="shared" si="80"/>
        <v>-0.50855673710945482</v>
      </c>
      <c r="P76" s="113">
        <f t="shared" si="81"/>
        <v>-0.26965289993310704</v>
      </c>
      <c r="Q76" s="113">
        <f t="shared" si="82"/>
        <v>-0.3176847946168524</v>
      </c>
      <c r="R76" s="113">
        <f t="shared" ref="R76" si="95">G76/G64-1</f>
        <v>-0.43202573682025736</v>
      </c>
      <c r="S76" s="113">
        <f t="shared" si="84"/>
        <v>-0.2163570900766455</v>
      </c>
      <c r="T76" s="113">
        <f t="shared" si="85"/>
        <v>-0.50217825949700101</v>
      </c>
      <c r="U76" s="113">
        <f t="shared" si="87"/>
        <v>-0.31368230451888457</v>
      </c>
      <c r="W76" s="113">
        <f t="shared" si="71"/>
        <v>4.9694415782143952E-2</v>
      </c>
      <c r="X76" s="113">
        <f t="shared" si="72"/>
        <v>5.908004778972531E-2</v>
      </c>
      <c r="Y76" s="113">
        <f t="shared" si="73"/>
        <v>-0.16454584100892744</v>
      </c>
      <c r="Z76" s="113">
        <f t="shared" si="74"/>
        <v>0.19853354650201238</v>
      </c>
      <c r="AA76" s="113">
        <f t="shared" si="75"/>
        <v>-0.46727016109407693</v>
      </c>
      <c r="AB76" s="113">
        <f t="shared" si="76"/>
        <v>7.019895723062608E-2</v>
      </c>
      <c r="AC76" s="113">
        <f t="shared" si="77"/>
        <v>8.6706845576529634E-3</v>
      </c>
      <c r="AD76" s="113">
        <f t="shared" si="78"/>
        <v>5.4314400416871411E-2</v>
      </c>
    </row>
    <row r="77" spans="1:30">
      <c r="A77" s="53">
        <v>44895</v>
      </c>
      <c r="B77" s="72">
        <v>9.3545999999999996</v>
      </c>
      <c r="C77" s="72">
        <v>17.062200000000001</v>
      </c>
      <c r="D77" s="63"/>
      <c r="E77" s="72">
        <v>5.3121</v>
      </c>
      <c r="F77" s="72">
        <v>19.1937</v>
      </c>
      <c r="G77" s="72">
        <v>1.9109999999999998</v>
      </c>
      <c r="H77" s="63"/>
      <c r="I77" s="72">
        <v>22.511400000000002</v>
      </c>
      <c r="J77" s="72">
        <v>3.9054000000000002</v>
      </c>
      <c r="K77" s="63"/>
      <c r="L77" s="63">
        <v>26.416800000000002</v>
      </c>
      <c r="M77" s="114"/>
      <c r="N77" s="113">
        <f t="shared" si="79"/>
        <v>-0.38564091786741628</v>
      </c>
      <c r="O77" s="113">
        <f t="shared" si="80"/>
        <v>-0.22220044218539881</v>
      </c>
      <c r="P77" s="113">
        <f t="shared" si="81"/>
        <v>-0.33080963958629905</v>
      </c>
      <c r="Q77" s="113">
        <f t="shared" si="82"/>
        <v>-0.2976030154431677</v>
      </c>
      <c r="R77" s="113">
        <f t="shared" ref="R77" si="96">G77/G65-1</f>
        <v>6.3191153238546516E-3</v>
      </c>
      <c r="S77" s="113">
        <f t="shared" si="84"/>
        <v>-2.6660325147007891E-2</v>
      </c>
      <c r="T77" s="113">
        <f t="shared" si="85"/>
        <v>-0.7217424760601916</v>
      </c>
      <c r="U77" s="113">
        <f t="shared" si="87"/>
        <v>-0.28916777887802991</v>
      </c>
      <c r="W77" s="113">
        <f t="shared" si="71"/>
        <v>-0.35695725696688074</v>
      </c>
      <c r="X77" s="113">
        <f t="shared" si="72"/>
        <v>0.20298663207174705</v>
      </c>
      <c r="Y77" s="113">
        <f t="shared" si="73"/>
        <v>-9.9002679873808397E-2</v>
      </c>
      <c r="Z77" s="113">
        <f t="shared" si="74"/>
        <v>-0.11713323704473744</v>
      </c>
      <c r="AA77" s="113">
        <f t="shared" si="75"/>
        <v>0.74584323040380029</v>
      </c>
      <c r="AB77" s="113">
        <f t="shared" si="76"/>
        <v>4.0532482839908512E-2</v>
      </c>
      <c r="AC77" s="113">
        <f t="shared" si="77"/>
        <v>-0.44964910797328139</v>
      </c>
      <c r="AD77" s="113">
        <f t="shared" si="78"/>
        <v>-8.0537543463960026E-2</v>
      </c>
    </row>
    <row r="78" spans="1:30">
      <c r="A78" s="53">
        <v>44926</v>
      </c>
      <c r="B78" s="72">
        <v>5.6741999999999999</v>
      </c>
      <c r="C78" s="72">
        <v>14.449</v>
      </c>
      <c r="D78" s="63"/>
      <c r="E78" s="72">
        <v>3.3486000000000002</v>
      </c>
      <c r="F78" s="72">
        <v>12.4572</v>
      </c>
      <c r="G78" s="72">
        <v>4.3174000000000001</v>
      </c>
      <c r="H78" s="63"/>
      <c r="I78" s="72">
        <v>17.616499999999998</v>
      </c>
      <c r="J78" s="72">
        <v>2.5066999999999999</v>
      </c>
      <c r="K78" s="63"/>
      <c r="L78" s="63">
        <v>20.123199999999997</v>
      </c>
      <c r="M78" s="114"/>
      <c r="N78" s="113">
        <f t="shared" si="79"/>
        <v>-0.61572531491263716</v>
      </c>
      <c r="O78" s="113">
        <f t="shared" si="80"/>
        <v>-0.45110716877058488</v>
      </c>
      <c r="P78" s="113">
        <f t="shared" si="81"/>
        <v>-0.47924669144518917</v>
      </c>
      <c r="Q78" s="113">
        <f t="shared" si="82"/>
        <v>-0.60048491379310343</v>
      </c>
      <c r="R78" s="113">
        <f t="shared" ref="R78" si="97">G78/G66-1</f>
        <v>0.24106013567896967</v>
      </c>
      <c r="S78" s="113">
        <f t="shared" si="84"/>
        <v>-0.43711317806669725</v>
      </c>
      <c r="T78" s="113">
        <f t="shared" si="85"/>
        <v>-0.74403667851162036</v>
      </c>
      <c r="U78" s="113">
        <f t="shared" si="87"/>
        <v>-0.51026407949398767</v>
      </c>
      <c r="W78" s="113">
        <f t="shared" si="71"/>
        <v>-0.39343210826759023</v>
      </c>
      <c r="X78" s="113">
        <f t="shared" si="72"/>
        <v>-0.1531572716296844</v>
      </c>
      <c r="Y78" s="113">
        <f t="shared" si="73"/>
        <v>-0.36962783080137795</v>
      </c>
      <c r="Z78" s="113">
        <f t="shared" si="74"/>
        <v>-0.35097453852045202</v>
      </c>
      <c r="AA78" s="113">
        <f t="shared" si="75"/>
        <v>1.2592360020931452</v>
      </c>
      <c r="AB78" s="113">
        <f t="shared" si="76"/>
        <v>-0.21744094103432055</v>
      </c>
      <c r="AC78" s="113">
        <f t="shared" si="77"/>
        <v>-0.35814513238080614</v>
      </c>
      <c r="AD78" s="113">
        <f t="shared" si="78"/>
        <v>-0.23824233063807898</v>
      </c>
    </row>
    <row r="79" spans="1:30">
      <c r="A79" s="53">
        <v>44957</v>
      </c>
      <c r="B79" s="142">
        <v>10.92806</v>
      </c>
      <c r="C79" s="142">
        <v>12.306999999999999</v>
      </c>
      <c r="D79" s="142"/>
      <c r="E79" s="142">
        <v>5.0660699999999999</v>
      </c>
      <c r="F79" s="142">
        <v>16.796030000000002</v>
      </c>
      <c r="G79" s="142">
        <v>1.3729599999999997</v>
      </c>
      <c r="H79" s="142"/>
      <c r="I79" s="142">
        <v>17.00489</v>
      </c>
      <c r="J79" s="142">
        <v>6.2301800000000007</v>
      </c>
      <c r="K79" s="142"/>
      <c r="L79" s="142">
        <v>23.23507</v>
      </c>
      <c r="M79" s="114"/>
      <c r="N79" s="113">
        <f t="shared" si="79"/>
        <v>4.2763766829836181E-2</v>
      </c>
      <c r="O79" s="113">
        <f t="shared" si="80"/>
        <v>-0.22174091757043046</v>
      </c>
      <c r="P79" s="113">
        <f t="shared" si="81"/>
        <v>3.5413260300850125E-2</v>
      </c>
      <c r="Q79" s="113">
        <f t="shared" si="82"/>
        <v>-0.17362299445507712</v>
      </c>
      <c r="R79" s="113">
        <f t="shared" ref="R79" si="98">G79/G67-1</f>
        <v>0.27634098726410694</v>
      </c>
      <c r="S79" s="113">
        <f t="shared" si="84"/>
        <v>-0.12884784836065577</v>
      </c>
      <c r="T79" s="113">
        <f t="shared" si="85"/>
        <v>-8.0185433983434806E-2</v>
      </c>
      <c r="U79" s="113">
        <f t="shared" si="87"/>
        <v>-0.11631214035514748</v>
      </c>
      <c r="W79" s="113">
        <f t="shared" si="71"/>
        <v>0.92592083465510555</v>
      </c>
      <c r="X79" s="113">
        <f t="shared" si="72"/>
        <v>-0.14824555332548972</v>
      </c>
      <c r="Y79" s="113">
        <f t="shared" si="73"/>
        <v>0.51289195484680139</v>
      </c>
      <c r="Z79" s="113">
        <f t="shared" si="74"/>
        <v>0.34829897569277213</v>
      </c>
      <c r="AA79" s="113">
        <f t="shared" si="75"/>
        <v>-0.68199379256033732</v>
      </c>
      <c r="AB79" s="113">
        <f t="shared" si="76"/>
        <v>-3.4718020038032482E-2</v>
      </c>
      <c r="AC79" s="113">
        <f t="shared" si="77"/>
        <v>1.4854110982566726</v>
      </c>
      <c r="AD79" s="113">
        <f t="shared" si="78"/>
        <v>0.15464091198218988</v>
      </c>
    </row>
    <row r="80" spans="1:30">
      <c r="A80" s="53">
        <v>44985</v>
      </c>
      <c r="B80" s="72">
        <v>10.193300000000001</v>
      </c>
      <c r="C80" s="72">
        <v>10.973159999999998</v>
      </c>
      <c r="D80" s="63"/>
      <c r="E80" s="72">
        <v>3.9396800000000001</v>
      </c>
      <c r="F80" s="72">
        <v>16.3475</v>
      </c>
      <c r="G80" s="72">
        <v>0.87928000000000006</v>
      </c>
      <c r="H80" s="63"/>
      <c r="I80" s="72">
        <v>16.978560000000002</v>
      </c>
      <c r="J80" s="72">
        <v>4.1878900000000003</v>
      </c>
      <c r="K80" s="63"/>
      <c r="L80" s="63">
        <v>21.166450000000001</v>
      </c>
      <c r="M80" s="114"/>
      <c r="N80" s="113">
        <f t="shared" ref="N80:N81" si="99">B80/B68-1</f>
        <v>-8.3517649385912773E-2</v>
      </c>
      <c r="O80" s="113">
        <f t="shared" ref="O80:O81" si="100">C80/C68-1</f>
        <v>-0.46446005104954158</v>
      </c>
      <c r="P80" s="113">
        <f t="shared" ref="P80:P81" si="101">E80/E68-1</f>
        <v>-0.47269855716465448</v>
      </c>
      <c r="Q80" s="113">
        <f t="shared" ref="Q80:Q81" si="102">F80/F68-1</f>
        <v>-0.25246700749019135</v>
      </c>
      <c r="R80" s="113">
        <f t="shared" ref="R80:R81" si="103">G80/G68-1</f>
        <v>-0.61300999075744911</v>
      </c>
      <c r="S80" s="113">
        <f t="shared" ref="S80:S81" si="104">I80/I68-1</f>
        <v>-0.21653084767661845</v>
      </c>
      <c r="T80" s="113">
        <f t="shared" ref="T80:T81" si="105">J80/J68-1</f>
        <v>-0.57873819319404896</v>
      </c>
      <c r="U80" s="113">
        <f t="shared" ref="U80:U81" si="106">L80/L68-1</f>
        <v>-0.33043625424281042</v>
      </c>
      <c r="W80" s="113">
        <f t="shared" ref="W80:W81" si="107">B80/B79-1</f>
        <v>-6.723608764959188E-2</v>
      </c>
      <c r="X80" s="113">
        <f t="shared" ref="X80:X81" si="108">C80/C79-1</f>
        <v>-0.10838059640854802</v>
      </c>
      <c r="Y80" s="113">
        <f t="shared" ref="Y80:Y81" si="109">E80/E79-1</f>
        <v>-0.22233999924991166</v>
      </c>
      <c r="Z80" s="113">
        <f t="shared" ref="Z80:Z81" si="110">F80/F79-1</f>
        <v>-2.6704524819258002E-2</v>
      </c>
      <c r="AA80" s="113">
        <f t="shared" ref="AA80:AA81" si="111">G80/G79-1</f>
        <v>-0.35957347628481517</v>
      </c>
      <c r="AB80" s="113">
        <f t="shared" ref="AB80:AB81" si="112">I80/I79-1</f>
        <v>-1.5483781429929122E-3</v>
      </c>
      <c r="AC80" s="113">
        <f t="shared" ref="AC80:AC81" si="113">J80/J79-1</f>
        <v>-0.32780593819119197</v>
      </c>
      <c r="AD80" s="113">
        <f t="shared" ref="AD80:AD81" si="114">L80/L79-1</f>
        <v>-8.9030073935649878E-2</v>
      </c>
    </row>
    <row r="81" spans="1:30">
      <c r="A81" s="53">
        <v>45016</v>
      </c>
      <c r="B81" s="72">
        <v>13.453259999999998</v>
      </c>
      <c r="C81" s="72">
        <v>19.687470000000001</v>
      </c>
      <c r="D81" s="63"/>
      <c r="E81" s="72">
        <v>4.8626500000000004</v>
      </c>
      <c r="F81" s="72">
        <v>26.831939999999999</v>
      </c>
      <c r="G81" s="72">
        <v>1.4461400000000002</v>
      </c>
      <c r="H81" s="63"/>
      <c r="I81" s="72">
        <v>29.310410000000001</v>
      </c>
      <c r="J81" s="72">
        <v>3.8303199999999999</v>
      </c>
      <c r="K81" s="63"/>
      <c r="L81" s="63">
        <v>33.140729999999998</v>
      </c>
      <c r="M81" s="114"/>
      <c r="N81" s="113">
        <f t="shared" si="99"/>
        <v>-0.20684950889646136</v>
      </c>
      <c r="O81" s="113">
        <f t="shared" si="100"/>
        <v>-0.31145839890882376</v>
      </c>
      <c r="P81" s="113">
        <f t="shared" si="101"/>
        <v>-0.43192677484550057</v>
      </c>
      <c r="Q81" s="113">
        <f t="shared" si="102"/>
        <v>-0.2143606710977074</v>
      </c>
      <c r="R81" s="113">
        <f t="shared" si="103"/>
        <v>-0.49113621168936261</v>
      </c>
      <c r="S81" s="113">
        <f t="shared" si="104"/>
        <v>-0.19798143699139159</v>
      </c>
      <c r="T81" s="113">
        <f t="shared" si="105"/>
        <v>-0.57483405483405492</v>
      </c>
      <c r="U81" s="113">
        <f t="shared" si="106"/>
        <v>-0.27250849526284826</v>
      </c>
      <c r="W81" s="113">
        <f t="shared" si="107"/>
        <v>0.31981399546761091</v>
      </c>
      <c r="X81" s="113">
        <f t="shared" si="108"/>
        <v>0.79414772043786885</v>
      </c>
      <c r="Y81" s="113">
        <f t="shared" si="109"/>
        <v>0.23427537261909603</v>
      </c>
      <c r="Z81" s="113">
        <f t="shared" si="110"/>
        <v>0.64134821838201561</v>
      </c>
      <c r="AA81" s="113">
        <f t="shared" si="111"/>
        <v>0.64468656173232652</v>
      </c>
      <c r="AB81" s="113">
        <f t="shared" si="112"/>
        <v>0.72631895755588216</v>
      </c>
      <c r="AC81" s="113">
        <f t="shared" si="113"/>
        <v>-8.5381898760473751E-2</v>
      </c>
      <c r="AD81" s="113">
        <f t="shared" si="114"/>
        <v>0.5657198065806972</v>
      </c>
    </row>
    <row r="82" spans="1:30">
      <c r="A82" s="53">
        <v>45046</v>
      </c>
      <c r="B82" s="72">
        <v>18.969950000000004</v>
      </c>
      <c r="C82" s="72">
        <v>14.00703</v>
      </c>
      <c r="D82" s="63"/>
      <c r="E82" s="72">
        <v>7.3691900000000006</v>
      </c>
      <c r="F82" s="72">
        <v>25.301780000000001</v>
      </c>
      <c r="G82" s="72">
        <v>0.30601</v>
      </c>
      <c r="H82" s="63"/>
      <c r="I82" s="72">
        <v>20.284680000000002</v>
      </c>
      <c r="J82" s="72">
        <v>12.692299999999999</v>
      </c>
      <c r="K82" s="63"/>
      <c r="L82" s="63">
        <v>32.976979999999998</v>
      </c>
      <c r="M82" s="114"/>
      <c r="N82" s="113">
        <f t="shared" ref="N82:N83" si="115">B82/B70-1</f>
        <v>0.639765055710668</v>
      </c>
      <c r="O82" s="113">
        <f t="shared" ref="O82:O83" si="116">C82/C70-1</f>
        <v>-0.51455668345226502</v>
      </c>
      <c r="P82" s="113">
        <f t="shared" ref="P82:P83" si="117">E82/E70-1</f>
        <v>6.7612060603576829E-3</v>
      </c>
      <c r="Q82" s="113">
        <f t="shared" ref="Q82:Q83" si="118">F82/F70-1</f>
        <v>-0.14632625587492021</v>
      </c>
      <c r="R82" s="113">
        <f t="shared" ref="R82:R83" si="119">G82/G70-1</f>
        <v>-0.91167013046992262</v>
      </c>
      <c r="S82" s="113">
        <f t="shared" ref="S82:S83" si="120">I82/I70-1</f>
        <v>-0.33896624878202974</v>
      </c>
      <c r="T82" s="113">
        <f t="shared" ref="T82:T83" si="121">J82/J70-1</f>
        <v>0.30359270366870716</v>
      </c>
      <c r="U82" s="113">
        <f t="shared" ref="U82:U83" si="122">L82/L70-1</f>
        <v>-0.18419650344979432</v>
      </c>
      <c r="W82" s="113">
        <f t="shared" ref="W82:W83" si="123">B82/B81-1</f>
        <v>0.41006343443893956</v>
      </c>
      <c r="X82" s="113">
        <f t="shared" ref="X82:X83" si="124">C82/C81-1</f>
        <v>-0.28853072538015301</v>
      </c>
      <c r="Y82" s="113">
        <f t="shared" ref="Y82:Y83" si="125">E82/E81-1</f>
        <v>0.51546790330375414</v>
      </c>
      <c r="Z82" s="113">
        <f t="shared" ref="Z82:Z83" si="126">F82/F81-1</f>
        <v>-5.7027557455778366E-2</v>
      </c>
      <c r="AA82" s="113">
        <f t="shared" ref="AA82:AA83" si="127">G82/G81-1</f>
        <v>-0.78839531442322319</v>
      </c>
      <c r="AB82" s="113">
        <f t="shared" ref="AB82:AB83" si="128">I82/I81-1</f>
        <v>-0.30793598588351367</v>
      </c>
      <c r="AC82" s="113">
        <f t="shared" ref="AC82:AC83" si="129">J82/J81-1</f>
        <v>2.3136395914701642</v>
      </c>
      <c r="AD82" s="113">
        <f t="shared" ref="AD82:AD83" si="130">L82/L81-1</f>
        <v>-4.9410498803134084E-3</v>
      </c>
    </row>
    <row r="83" spans="1:30">
      <c r="A83" s="53">
        <v>45077</v>
      </c>
      <c r="B83" s="72">
        <v>10.277799999999999</v>
      </c>
      <c r="C83" s="72">
        <v>16.543310000000002</v>
      </c>
      <c r="D83" s="63"/>
      <c r="E83" s="72">
        <v>5.5490499999999994</v>
      </c>
      <c r="F83" s="72">
        <v>21.049160000000001</v>
      </c>
      <c r="G83" s="72">
        <v>0.22289999999999999</v>
      </c>
      <c r="H83" s="63"/>
      <c r="I83" s="72">
        <v>19.43693</v>
      </c>
      <c r="J83" s="72">
        <v>7.3841700000000001</v>
      </c>
      <c r="K83" s="63"/>
      <c r="L83" s="63">
        <v>26.821100000000001</v>
      </c>
      <c r="M83" s="114"/>
      <c r="N83" s="113">
        <f t="shared" si="115"/>
        <v>-0.33154259401381447</v>
      </c>
      <c r="O83" s="113">
        <f t="shared" si="116"/>
        <v>-0.22020692905962758</v>
      </c>
      <c r="P83" s="113">
        <f t="shared" si="117"/>
        <v>-3.8326227860386197E-2</v>
      </c>
      <c r="Q83" s="113">
        <f t="shared" si="118"/>
        <v>-0.25702466211804065</v>
      </c>
      <c r="R83" s="113">
        <f t="shared" si="119"/>
        <v>-0.91045675491101918</v>
      </c>
      <c r="S83" s="113">
        <f t="shared" si="120"/>
        <v>-0.31851416830870849</v>
      </c>
      <c r="T83" s="113">
        <f t="shared" si="121"/>
        <v>-8.4883072461612863E-2</v>
      </c>
      <c r="U83" s="113">
        <f t="shared" si="122"/>
        <v>-0.26699279867725223</v>
      </c>
      <c r="W83" s="113">
        <f t="shared" si="123"/>
        <v>-0.4582062683349194</v>
      </c>
      <c r="X83" s="113">
        <f t="shared" si="124"/>
        <v>0.18107193316498948</v>
      </c>
      <c r="Y83" s="113">
        <f t="shared" si="125"/>
        <v>-0.24699322449278704</v>
      </c>
      <c r="Z83" s="113">
        <f t="shared" si="126"/>
        <v>-0.16807592193118426</v>
      </c>
      <c r="AA83" s="113">
        <f t="shared" si="127"/>
        <v>-0.27159243161988178</v>
      </c>
      <c r="AB83" s="113">
        <f t="shared" si="128"/>
        <v>-4.1792623792931471E-2</v>
      </c>
      <c r="AC83" s="113">
        <f t="shared" si="129"/>
        <v>-0.41821655649488265</v>
      </c>
      <c r="AD83" s="113">
        <f t="shared" si="130"/>
        <v>-0.18667203606879701</v>
      </c>
    </row>
    <row r="84" spans="1:30">
      <c r="A84" s="53">
        <v>45107</v>
      </c>
      <c r="B84" s="72"/>
      <c r="C84" s="72"/>
      <c r="D84" s="63"/>
      <c r="E84" s="72"/>
      <c r="F84" s="72"/>
      <c r="G84" s="72"/>
      <c r="H84" s="63"/>
      <c r="I84" s="72"/>
      <c r="J84" s="72"/>
      <c r="K84" s="63"/>
      <c r="L84" s="63"/>
      <c r="M84" s="114"/>
      <c r="N84" s="113"/>
      <c r="O84" s="113"/>
      <c r="P84" s="113"/>
      <c r="Q84" s="113"/>
      <c r="R84" s="113"/>
      <c r="S84" s="113"/>
      <c r="T84" s="113"/>
      <c r="U84" s="113"/>
      <c r="W84" s="113"/>
      <c r="X84" s="113"/>
      <c r="Y84" s="113"/>
      <c r="Z84" s="113"/>
      <c r="AA84" s="113"/>
      <c r="AB84" s="113"/>
      <c r="AC84" s="113"/>
      <c r="AD84" s="113"/>
    </row>
    <row r="85" spans="1:30">
      <c r="A85" s="53">
        <v>45138</v>
      </c>
      <c r="B85" s="72"/>
      <c r="C85" s="72"/>
      <c r="D85" s="63"/>
      <c r="E85" s="72"/>
      <c r="F85" s="72"/>
      <c r="G85" s="72"/>
      <c r="H85" s="63"/>
      <c r="I85" s="72"/>
      <c r="J85" s="72"/>
      <c r="K85" s="63"/>
      <c r="L85" s="63"/>
      <c r="M85" s="114"/>
      <c r="N85" s="113"/>
      <c r="O85" s="113"/>
      <c r="P85" s="113"/>
      <c r="Q85" s="113"/>
      <c r="R85" s="113"/>
      <c r="S85" s="113"/>
      <c r="T85" s="113"/>
      <c r="U85" s="113"/>
      <c r="W85" s="113"/>
      <c r="X85" s="113"/>
      <c r="Y85" s="113"/>
      <c r="Z85" s="113"/>
      <c r="AA85" s="113"/>
      <c r="AB85" s="113"/>
      <c r="AC85" s="113"/>
      <c r="AD85" s="113"/>
    </row>
    <row r="86" spans="1:30">
      <c r="A86" s="53">
        <v>45169</v>
      </c>
      <c r="B86" s="72"/>
      <c r="C86" s="72"/>
      <c r="D86" s="63"/>
      <c r="E86" s="72"/>
      <c r="F86" s="72"/>
      <c r="G86" s="72"/>
      <c r="H86" s="63"/>
      <c r="I86" s="72"/>
      <c r="J86" s="72"/>
      <c r="K86" s="63"/>
      <c r="L86" s="63"/>
      <c r="M86" s="114"/>
      <c r="N86" s="113"/>
      <c r="O86" s="113"/>
      <c r="P86" s="113"/>
      <c r="Q86" s="113"/>
      <c r="R86" s="113"/>
      <c r="S86" s="113"/>
      <c r="T86" s="113"/>
      <c r="U86" s="113"/>
      <c r="W86" s="113"/>
      <c r="X86" s="113"/>
      <c r="Y86" s="113"/>
      <c r="Z86" s="113"/>
      <c r="AA86" s="113"/>
      <c r="AB86" s="113"/>
      <c r="AC86" s="113"/>
      <c r="AD86" s="113"/>
    </row>
    <row r="87" spans="1:30">
      <c r="A87" s="53">
        <v>45199</v>
      </c>
      <c r="B87" s="72"/>
      <c r="C87" s="72"/>
      <c r="D87" s="63"/>
      <c r="E87" s="72"/>
      <c r="F87" s="72"/>
      <c r="G87" s="72"/>
      <c r="H87" s="63"/>
      <c r="I87" s="72"/>
      <c r="J87" s="72"/>
      <c r="K87" s="63"/>
      <c r="L87" s="63"/>
      <c r="M87" s="114"/>
      <c r="N87" s="113"/>
      <c r="O87" s="113"/>
      <c r="P87" s="113"/>
      <c r="Q87" s="113"/>
      <c r="R87" s="113"/>
      <c r="S87" s="113"/>
      <c r="T87" s="113"/>
      <c r="U87" s="113"/>
      <c r="W87" s="113"/>
      <c r="X87" s="113"/>
      <c r="Y87" s="113"/>
      <c r="Z87" s="113"/>
      <c r="AA87" s="113"/>
      <c r="AB87" s="113"/>
      <c r="AC87" s="113"/>
      <c r="AD87" s="113"/>
    </row>
    <row r="88" spans="1:30">
      <c r="A88" s="53">
        <v>45230</v>
      </c>
      <c r="B88" s="72"/>
      <c r="C88" s="72"/>
      <c r="D88" s="63"/>
      <c r="E88" s="72"/>
      <c r="F88" s="72"/>
      <c r="G88" s="72"/>
      <c r="H88" s="63"/>
      <c r="I88" s="72"/>
      <c r="J88" s="72"/>
      <c r="K88" s="63"/>
      <c r="L88" s="63"/>
      <c r="M88" s="114"/>
      <c r="N88" s="113"/>
      <c r="O88" s="113"/>
      <c r="P88" s="113"/>
      <c r="Q88" s="113"/>
      <c r="R88" s="113"/>
      <c r="S88" s="113"/>
      <c r="T88" s="113"/>
      <c r="U88" s="113"/>
      <c r="W88" s="113"/>
      <c r="X88" s="113"/>
      <c r="Y88" s="113"/>
      <c r="Z88" s="113"/>
      <c r="AA88" s="113"/>
      <c r="AB88" s="113"/>
      <c r="AC88" s="113"/>
      <c r="AD88" s="113"/>
    </row>
    <row r="89" spans="1:30">
      <c r="A89" s="53">
        <v>45260</v>
      </c>
      <c r="B89" s="72"/>
      <c r="C89" s="72"/>
      <c r="D89" s="63"/>
      <c r="E89" s="72"/>
      <c r="F89" s="72"/>
      <c r="G89" s="72"/>
      <c r="H89" s="63"/>
      <c r="I89" s="72"/>
      <c r="J89" s="72"/>
      <c r="K89" s="63"/>
      <c r="L89" s="63"/>
      <c r="M89" s="114"/>
      <c r="N89" s="113"/>
      <c r="O89" s="113"/>
      <c r="P89" s="113"/>
      <c r="Q89" s="113"/>
      <c r="R89" s="113"/>
      <c r="S89" s="113"/>
      <c r="T89" s="113"/>
      <c r="U89" s="113"/>
      <c r="W89" s="113"/>
      <c r="X89" s="113"/>
      <c r="Y89" s="113"/>
      <c r="Z89" s="113"/>
      <c r="AA89" s="113"/>
      <c r="AB89" s="113"/>
      <c r="AC89" s="113"/>
      <c r="AD89" s="113"/>
    </row>
    <row r="90" spans="1:30">
      <c r="A90" s="53">
        <v>45291</v>
      </c>
      <c r="B90" s="72"/>
      <c r="C90" s="72"/>
      <c r="D90" s="63"/>
      <c r="E90" s="72"/>
      <c r="F90" s="72"/>
      <c r="G90" s="72"/>
      <c r="H90" s="63"/>
      <c r="I90" s="72"/>
      <c r="J90" s="72"/>
      <c r="K90" s="63"/>
      <c r="L90" s="63"/>
      <c r="M90" s="114"/>
      <c r="N90" s="113"/>
      <c r="O90" s="113"/>
      <c r="P90" s="113"/>
      <c r="Q90" s="113"/>
      <c r="R90" s="113"/>
      <c r="S90" s="113"/>
      <c r="T90" s="113"/>
      <c r="U90" s="113"/>
      <c r="W90" s="113"/>
      <c r="X90" s="113"/>
      <c r="Y90" s="113"/>
      <c r="Z90" s="113"/>
      <c r="AA90" s="113"/>
      <c r="AB90" s="113"/>
      <c r="AC90" s="113"/>
      <c r="AD90" s="113"/>
    </row>
    <row r="91" spans="1:30">
      <c r="A91" s="53"/>
      <c r="B91" s="142"/>
      <c r="C91" s="142"/>
      <c r="D91" s="142"/>
      <c r="E91" s="142"/>
      <c r="F91" s="142"/>
      <c r="G91" s="142"/>
      <c r="H91" s="142"/>
      <c r="I91" s="142"/>
      <c r="J91" s="142"/>
      <c r="K91" s="142"/>
      <c r="L91" s="142"/>
      <c r="N91" s="113"/>
      <c r="O91" s="113"/>
      <c r="P91" s="113"/>
      <c r="Q91" s="113"/>
      <c r="R91" s="113"/>
      <c r="S91" s="113"/>
      <c r="T91" s="113"/>
      <c r="U91" s="113"/>
      <c r="W91" s="113"/>
      <c r="X91" s="113"/>
      <c r="Y91" s="113"/>
      <c r="Z91" s="113"/>
      <c r="AA91" s="113"/>
      <c r="AB91" s="113"/>
      <c r="AC91" s="113"/>
      <c r="AD91" s="113"/>
    </row>
    <row r="92" spans="1:30">
      <c r="B92" s="61"/>
      <c r="C92" s="61"/>
      <c r="D92" s="61"/>
      <c r="E92" s="61"/>
      <c r="F92" s="61"/>
      <c r="G92" s="61"/>
      <c r="H92" s="61"/>
      <c r="I92" s="61"/>
      <c r="J92" s="61"/>
      <c r="K92" s="61"/>
      <c r="L92" s="61"/>
    </row>
    <row r="93" spans="1:30">
      <c r="A93" s="65"/>
      <c r="B93" s="63"/>
      <c r="C93" s="63"/>
      <c r="D93" s="63"/>
      <c r="E93" s="63"/>
      <c r="F93" s="63"/>
      <c r="G93" s="63"/>
      <c r="H93" s="63"/>
      <c r="I93" s="63"/>
      <c r="J93" s="63"/>
      <c r="K93" s="63"/>
      <c r="L93" s="63"/>
    </row>
    <row r="94" spans="1:30">
      <c r="A94" s="65"/>
      <c r="B94" s="63"/>
      <c r="C94" s="63"/>
      <c r="D94" s="63"/>
      <c r="E94" s="63"/>
      <c r="F94" s="63"/>
      <c r="G94" s="63"/>
      <c r="H94" s="63"/>
      <c r="I94" s="63"/>
      <c r="J94" s="63"/>
      <c r="K94" s="63"/>
      <c r="L94" s="63"/>
    </row>
    <row r="95" spans="1:30">
      <c r="A95" s="65"/>
      <c r="B95" s="73"/>
      <c r="C95" s="73"/>
      <c r="D95" s="73"/>
      <c r="E95" s="73"/>
      <c r="F95" s="73"/>
      <c r="G95" s="73"/>
      <c r="H95" s="73"/>
      <c r="I95" s="73"/>
      <c r="J95" s="73"/>
      <c r="K95" s="73"/>
      <c r="L95" s="73"/>
    </row>
  </sheetData>
  <mergeCells count="5">
    <mergeCell ref="N8:U8"/>
    <mergeCell ref="W8:AD8"/>
    <mergeCell ref="B8:C8"/>
    <mergeCell ref="E8:G8"/>
    <mergeCell ref="I8:J8"/>
  </mergeCells>
  <phoneticPr fontId="61" type="noConversion"/>
  <pageMargins left="0.75" right="0.75" top="1.5" bottom="1" header="0.5" footer="0.5"/>
  <pageSetup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3"/>
  <sheetViews>
    <sheetView tabSelected="1" zoomScaleNormal="100" zoomScaleSheetLayoutView="100" workbookViewId="0">
      <pane xSplit="1" ySplit="9" topLeftCell="B66" activePane="bottomRight" state="frozen"/>
      <selection pane="topRight" activeCell="B1" sqref="B1"/>
      <selection pane="bottomLeft" activeCell="A10" sqref="A10"/>
      <selection pane="bottomRight" activeCell="B38" sqref="B38:T39"/>
    </sheetView>
  </sheetViews>
  <sheetFormatPr defaultColWidth="9.109375" defaultRowHeight="11.4"/>
  <cols>
    <col min="1" max="1" width="8.6640625" style="85" customWidth="1"/>
    <col min="2" max="4" width="11.6640625" style="76" customWidth="1"/>
    <col min="5" max="5" width="1.6640625" style="74" customWidth="1"/>
    <col min="6" max="13" width="11.6640625" style="77" customWidth="1"/>
    <col min="14" max="14" width="1.6640625" style="74" customWidth="1"/>
    <col min="15" max="16" width="11.6640625" style="74" customWidth="1"/>
    <col min="17" max="17" width="1.6640625" style="74" customWidth="1"/>
    <col min="18" max="18" width="11.6640625" style="74" customWidth="1"/>
    <col min="19" max="19" width="1.6640625" style="74" customWidth="1"/>
    <col min="20" max="20" width="11.6640625" style="74" customWidth="1"/>
    <col min="21" max="21" width="2.6640625" style="34" customWidth="1"/>
    <col min="22" max="25" width="10.6640625" style="34" customWidth="1"/>
    <col min="26" max="26" width="1.6640625" style="34" customWidth="1"/>
    <col min="27" max="30" width="10.6640625" style="34" customWidth="1"/>
    <col min="31" max="31" width="2.6640625" style="34" customWidth="1"/>
    <col min="32" max="16384" width="9.109375" style="74"/>
  </cols>
  <sheetData>
    <row r="1" spans="1:31" s="89" customFormat="1" ht="13.2">
      <c r="A1" s="43" t="s">
        <v>44</v>
      </c>
      <c r="B1" s="88" t="s">
        <v>57</v>
      </c>
      <c r="D1" s="90"/>
      <c r="F1" s="91"/>
      <c r="G1" s="91"/>
      <c r="H1" s="91"/>
      <c r="I1" s="91"/>
      <c r="J1" s="91"/>
      <c r="K1" s="91"/>
      <c r="L1" s="91"/>
      <c r="M1" s="91"/>
      <c r="U1" s="19"/>
      <c r="V1" s="19"/>
      <c r="W1" s="19"/>
      <c r="X1" s="19"/>
      <c r="Y1" s="19"/>
      <c r="Z1" s="19"/>
      <c r="AA1" s="19"/>
      <c r="AB1" s="19"/>
      <c r="AC1" s="19"/>
      <c r="AD1" s="19"/>
      <c r="AE1" s="19"/>
    </row>
    <row r="2" spans="1:31" s="89" customFormat="1" ht="13.2">
      <c r="A2" s="43" t="s">
        <v>45</v>
      </c>
      <c r="B2" s="88" t="s">
        <v>94</v>
      </c>
      <c r="F2" s="91"/>
      <c r="G2" s="91"/>
      <c r="H2" s="91"/>
      <c r="I2" s="91"/>
      <c r="J2" s="91"/>
      <c r="K2" s="91"/>
      <c r="L2" s="91"/>
      <c r="M2" s="91"/>
      <c r="U2" s="19"/>
      <c r="V2" s="19"/>
      <c r="W2" s="19"/>
      <c r="X2" s="19"/>
      <c r="Y2" s="19"/>
      <c r="Z2" s="19"/>
      <c r="AA2" s="19"/>
      <c r="AB2" s="19"/>
      <c r="AC2" s="19"/>
      <c r="AD2" s="19"/>
      <c r="AE2" s="19"/>
    </row>
    <row r="3" spans="1:31" s="89" customFormat="1" ht="13.2">
      <c r="A3" s="46" t="s">
        <v>46</v>
      </c>
      <c r="B3" s="44" t="s">
        <v>75</v>
      </c>
      <c r="D3" s="92"/>
      <c r="E3" s="87"/>
      <c r="G3" s="92"/>
      <c r="U3" s="19"/>
      <c r="V3" s="19"/>
      <c r="W3" s="19"/>
      <c r="X3" s="19"/>
      <c r="Y3" s="19"/>
      <c r="Z3" s="19"/>
      <c r="AA3" s="19"/>
      <c r="AB3" s="19"/>
      <c r="AC3" s="19"/>
      <c r="AD3" s="19"/>
      <c r="AE3" s="19"/>
    </row>
    <row r="4" spans="1:31" s="49" customFormat="1" ht="10.199999999999999">
      <c r="A4" s="47" t="s">
        <v>11</v>
      </c>
      <c r="B4" s="93" t="s">
        <v>76</v>
      </c>
      <c r="C4" s="94"/>
      <c r="D4" s="94"/>
      <c r="F4" s="95"/>
      <c r="G4" s="95"/>
      <c r="H4" s="95"/>
      <c r="I4" s="95"/>
      <c r="J4" s="95"/>
      <c r="K4" s="95"/>
      <c r="L4" s="95"/>
      <c r="M4" s="95"/>
      <c r="U4" s="23"/>
      <c r="V4" s="23"/>
      <c r="W4" s="23"/>
      <c r="X4" s="23"/>
      <c r="Y4" s="23"/>
      <c r="Z4" s="23"/>
      <c r="AA4" s="23"/>
      <c r="AB4" s="23"/>
      <c r="AC4" s="23"/>
      <c r="AD4" s="23"/>
      <c r="AE4" s="23"/>
    </row>
    <row r="5" spans="1:31" s="96" customFormat="1" ht="10.199999999999999">
      <c r="A5" s="50" t="s">
        <v>48</v>
      </c>
      <c r="B5" s="48" t="s">
        <v>93</v>
      </c>
      <c r="U5" s="23"/>
      <c r="V5" s="23"/>
      <c r="W5" s="67"/>
      <c r="X5" s="67"/>
      <c r="Y5" s="67"/>
      <c r="Z5" s="67"/>
      <c r="AA5" s="67"/>
      <c r="AB5" s="67"/>
      <c r="AC5" s="67"/>
      <c r="AD5" s="67"/>
      <c r="AE5" s="67"/>
    </row>
    <row r="6" spans="1:31" s="78" customFormat="1">
      <c r="A6" s="86"/>
      <c r="U6" s="23"/>
      <c r="V6" s="23"/>
      <c r="W6" s="67"/>
      <c r="X6" s="67"/>
      <c r="Y6" s="67"/>
      <c r="Z6" s="67"/>
      <c r="AA6" s="67"/>
      <c r="AB6" s="67"/>
      <c r="AC6" s="67"/>
      <c r="AD6" s="67"/>
      <c r="AE6" s="67"/>
    </row>
    <row r="7" spans="1:31">
      <c r="A7" s="74"/>
      <c r="U7" s="26"/>
      <c r="V7" s="26"/>
      <c r="W7" s="61"/>
      <c r="X7" s="61"/>
      <c r="Y7" s="61"/>
      <c r="Z7" s="61"/>
      <c r="AA7" s="61"/>
      <c r="AB7" s="61"/>
      <c r="AC7" s="61"/>
      <c r="AD7" s="61"/>
      <c r="AE7" s="61"/>
    </row>
    <row r="8" spans="1:31" ht="36">
      <c r="A8" s="79"/>
      <c r="B8" s="150" t="s">
        <v>20</v>
      </c>
      <c r="C8" s="150"/>
      <c r="D8" s="150"/>
      <c r="F8" s="149" t="s">
        <v>14</v>
      </c>
      <c r="G8" s="149"/>
      <c r="H8" s="149"/>
      <c r="I8" s="149"/>
      <c r="J8" s="149"/>
      <c r="K8" s="149"/>
      <c r="L8" s="149"/>
      <c r="M8" s="149"/>
      <c r="O8" s="148" t="s">
        <v>18</v>
      </c>
      <c r="P8" s="148"/>
      <c r="R8" s="80" t="s">
        <v>95</v>
      </c>
      <c r="T8" s="80" t="s">
        <v>19</v>
      </c>
      <c r="U8" s="26"/>
      <c r="V8" s="146" t="s">
        <v>91</v>
      </c>
      <c r="W8" s="146"/>
      <c r="X8" s="146"/>
      <c r="Y8" s="146"/>
      <c r="Z8" s="26"/>
      <c r="AA8" s="146" t="s">
        <v>97</v>
      </c>
      <c r="AB8" s="146"/>
      <c r="AC8" s="146"/>
      <c r="AD8" s="146"/>
      <c r="AE8" s="26"/>
    </row>
    <row r="9" spans="1:31" s="105" customFormat="1" ht="24.6" thickBot="1">
      <c r="A9" s="29"/>
      <c r="B9" s="102" t="s">
        <v>21</v>
      </c>
      <c r="C9" s="102" t="s">
        <v>23</v>
      </c>
      <c r="D9" s="102" t="s">
        <v>22</v>
      </c>
      <c r="E9" s="101"/>
      <c r="F9" s="103" t="s">
        <v>16</v>
      </c>
      <c r="G9" s="103" t="s">
        <v>15</v>
      </c>
      <c r="H9" s="103" t="s">
        <v>82</v>
      </c>
      <c r="I9" s="103" t="s">
        <v>83</v>
      </c>
      <c r="J9" s="103" t="s">
        <v>84</v>
      </c>
      <c r="K9" s="103" t="s">
        <v>85</v>
      </c>
      <c r="L9" s="103" t="s">
        <v>86</v>
      </c>
      <c r="M9" s="103" t="s">
        <v>87</v>
      </c>
      <c r="N9" s="101"/>
      <c r="O9" s="102" t="s">
        <v>5</v>
      </c>
      <c r="P9" s="102" t="s">
        <v>6</v>
      </c>
      <c r="Q9" s="101"/>
      <c r="R9" s="104" t="s">
        <v>95</v>
      </c>
      <c r="S9" s="101"/>
      <c r="T9" s="104" t="s">
        <v>12</v>
      </c>
      <c r="U9" s="108"/>
      <c r="V9" s="109" t="s">
        <v>21</v>
      </c>
      <c r="W9" s="109" t="s">
        <v>23</v>
      </c>
      <c r="X9" s="109" t="s">
        <v>22</v>
      </c>
      <c r="Y9" s="109" t="s">
        <v>95</v>
      </c>
      <c r="Z9" s="108"/>
      <c r="AA9" s="109" t="s">
        <v>21</v>
      </c>
      <c r="AB9" s="109" t="s">
        <v>23</v>
      </c>
      <c r="AC9" s="109" t="s">
        <v>22</v>
      </c>
      <c r="AD9" s="109" t="s">
        <v>95</v>
      </c>
      <c r="AE9" s="108"/>
    </row>
    <row r="10" spans="1:31" ht="12" thickTop="1">
      <c r="A10" s="81">
        <v>1996</v>
      </c>
      <c r="B10" s="97">
        <v>19.6069</v>
      </c>
      <c r="C10" s="97">
        <v>150.23869999999999</v>
      </c>
      <c r="D10" s="97">
        <v>9.4122000000000003</v>
      </c>
      <c r="F10" s="97">
        <v>2.6539999999999999</v>
      </c>
      <c r="G10" s="97">
        <v>1.84E-2</v>
      </c>
      <c r="H10" s="97">
        <v>156.2852</v>
      </c>
      <c r="I10" s="97">
        <v>2.8999999999999998E-3</v>
      </c>
      <c r="J10" s="97">
        <v>0.56810000000000005</v>
      </c>
      <c r="K10" s="97">
        <v>0.36269999999999997</v>
      </c>
      <c r="L10" s="97">
        <v>17.797600000000003</v>
      </c>
      <c r="M10" s="97">
        <v>1.569</v>
      </c>
      <c r="O10" s="97">
        <v>152.4829</v>
      </c>
      <c r="P10" s="97">
        <v>26.774999999999995</v>
      </c>
      <c r="R10" s="38">
        <v>179.2578</v>
      </c>
      <c r="T10" s="38">
        <v>19.899999999999999</v>
      </c>
      <c r="U10" s="110"/>
      <c r="V10" s="111" t="s">
        <v>92</v>
      </c>
      <c r="W10" s="111" t="s">
        <v>92</v>
      </c>
      <c r="X10" s="111" t="s">
        <v>92</v>
      </c>
      <c r="Y10" s="111" t="s">
        <v>92</v>
      </c>
      <c r="Z10" s="112"/>
      <c r="AA10" s="111" t="s">
        <v>92</v>
      </c>
      <c r="AB10" s="111" t="s">
        <v>92</v>
      </c>
      <c r="AC10" s="111" t="s">
        <v>92</v>
      </c>
      <c r="AD10" s="111" t="s">
        <v>92</v>
      </c>
    </row>
    <row r="11" spans="1:31">
      <c r="A11" s="81">
        <v>1997</v>
      </c>
      <c r="B11" s="97">
        <v>22.8537</v>
      </c>
      <c r="C11" s="97">
        <v>177.1379</v>
      </c>
      <c r="D11" s="97">
        <v>12.1601</v>
      </c>
      <c r="F11" s="97">
        <v>2.3622999999999998</v>
      </c>
      <c r="G11" s="97">
        <v>7.0199999999999999E-2</v>
      </c>
      <c r="H11" s="97">
        <v>177.91919999999999</v>
      </c>
      <c r="I11" s="97">
        <v>4.0000000000000001E-3</v>
      </c>
      <c r="J11" s="97">
        <v>0.96839999999999993</v>
      </c>
      <c r="K11" s="97">
        <v>0.2001</v>
      </c>
      <c r="L11" s="97">
        <v>25.504799999999999</v>
      </c>
      <c r="M11" s="97">
        <v>5.1223999999999998</v>
      </c>
      <c r="O11" s="97">
        <v>177.36940000000001</v>
      </c>
      <c r="P11" s="97">
        <v>34.782199999999996</v>
      </c>
      <c r="R11" s="38">
        <v>212.15170000000001</v>
      </c>
      <c r="T11" s="38">
        <v>19.399999999999999</v>
      </c>
      <c r="U11" s="110"/>
      <c r="V11" s="113">
        <f t="shared" ref="V11:V34" si="0">B11/B10-1</f>
        <v>0.1655947651082017</v>
      </c>
      <c r="W11" s="113">
        <f t="shared" ref="W11:W34" si="1">C11/C10-1</f>
        <v>0.17904308277427861</v>
      </c>
      <c r="X11" s="113">
        <f t="shared" ref="X11:X34" si="2">D11/D10-1</f>
        <v>0.29195087227215732</v>
      </c>
      <c r="Y11" s="113">
        <f>R11/R10-1</f>
        <v>0.18350052271086681</v>
      </c>
      <c r="AA11" s="111" t="s">
        <v>92</v>
      </c>
      <c r="AB11" s="111" t="s">
        <v>92</v>
      </c>
      <c r="AC11" s="111" t="s">
        <v>92</v>
      </c>
      <c r="AD11" s="111" t="s">
        <v>92</v>
      </c>
    </row>
    <row r="12" spans="1:31">
      <c r="A12" s="81">
        <v>1998</v>
      </c>
      <c r="B12" s="97">
        <v>23.408300000000001</v>
      </c>
      <c r="C12" s="97">
        <v>240.28579999999999</v>
      </c>
      <c r="D12" s="97">
        <v>14.208900000000002</v>
      </c>
      <c r="F12" s="97">
        <v>4.3087</v>
      </c>
      <c r="G12" s="97">
        <v>2.5000000000000001E-3</v>
      </c>
      <c r="H12" s="97">
        <v>246.04929999999996</v>
      </c>
      <c r="I12" s="97">
        <v>0</v>
      </c>
      <c r="J12" s="97">
        <v>1.1356999999999999</v>
      </c>
      <c r="K12" s="97">
        <v>0.30330000000000001</v>
      </c>
      <c r="L12" s="97">
        <v>23.733400000000003</v>
      </c>
      <c r="M12" s="97">
        <v>2.3697000000000004</v>
      </c>
      <c r="O12" s="97">
        <v>238.2962</v>
      </c>
      <c r="P12" s="97">
        <v>39.606100000000005</v>
      </c>
      <c r="R12" s="38">
        <v>277.90300000000002</v>
      </c>
      <c r="T12" s="38">
        <v>19.8</v>
      </c>
      <c r="U12" s="110"/>
      <c r="V12" s="113">
        <f t="shared" si="0"/>
        <v>2.4267405277919929E-2</v>
      </c>
      <c r="W12" s="113">
        <f t="shared" si="1"/>
        <v>0.35649005661690691</v>
      </c>
      <c r="X12" s="113">
        <f t="shared" si="2"/>
        <v>0.16848545653407476</v>
      </c>
      <c r="Y12" s="113">
        <f t="shared" ref="Y12:Y34" si="3">R12/R11-1</f>
        <v>0.30992586908330222</v>
      </c>
      <c r="AA12" s="111" t="s">
        <v>92</v>
      </c>
      <c r="AB12" s="111" t="s">
        <v>92</v>
      </c>
      <c r="AC12" s="111" t="s">
        <v>92</v>
      </c>
      <c r="AD12" s="111" t="s">
        <v>92</v>
      </c>
    </row>
    <row r="13" spans="1:31">
      <c r="A13" s="81">
        <v>1999</v>
      </c>
      <c r="B13" s="97">
        <v>21.977200000000003</v>
      </c>
      <c r="C13" s="97">
        <v>180.88000000000002</v>
      </c>
      <c r="D13" s="97">
        <v>13.710100000000002</v>
      </c>
      <c r="F13" s="97">
        <v>4.9076000000000004</v>
      </c>
      <c r="G13" s="97">
        <v>5.9000000000000007E-3</v>
      </c>
      <c r="H13" s="97">
        <v>182.64399999999998</v>
      </c>
      <c r="I13" s="97">
        <v>0</v>
      </c>
      <c r="J13" s="97">
        <v>2.7486000000000002</v>
      </c>
      <c r="K13" s="97">
        <v>5.5E-2</v>
      </c>
      <c r="L13" s="97">
        <v>23.0456</v>
      </c>
      <c r="M13" s="97">
        <v>3.1606999999999994</v>
      </c>
      <c r="O13" s="97">
        <v>187.87520000000001</v>
      </c>
      <c r="P13" s="97">
        <v>28.692</v>
      </c>
      <c r="R13" s="38">
        <v>216.56730000000005</v>
      </c>
      <c r="T13" s="38">
        <v>19.2</v>
      </c>
      <c r="U13" s="110"/>
      <c r="V13" s="113">
        <f t="shared" si="0"/>
        <v>-6.113643451254458E-2</v>
      </c>
      <c r="W13" s="113">
        <f t="shared" si="1"/>
        <v>-0.24722975723076424</v>
      </c>
      <c r="X13" s="113">
        <f t="shared" si="2"/>
        <v>-3.510475828530002E-2</v>
      </c>
      <c r="Y13" s="113">
        <f t="shared" si="3"/>
        <v>-0.22070902437181306</v>
      </c>
      <c r="AA13" s="111" t="s">
        <v>92</v>
      </c>
      <c r="AB13" s="111" t="s">
        <v>92</v>
      </c>
      <c r="AC13" s="111" t="s">
        <v>92</v>
      </c>
      <c r="AD13" s="111" t="s">
        <v>92</v>
      </c>
    </row>
    <row r="14" spans="1:31">
      <c r="A14" s="81">
        <v>2000</v>
      </c>
      <c r="B14" s="97">
        <v>23.941900000000004</v>
      </c>
      <c r="C14" s="97">
        <v>156.87810000000002</v>
      </c>
      <c r="D14" s="97">
        <v>11.2479</v>
      </c>
      <c r="F14" s="97">
        <v>9.2179000000000002</v>
      </c>
      <c r="G14" s="97">
        <v>1.5800000000000002E-2</v>
      </c>
      <c r="H14" s="97">
        <v>143.52379999999999</v>
      </c>
      <c r="I14" s="97">
        <v>2.9899999999999999E-2</v>
      </c>
      <c r="J14" s="97">
        <v>1.1014999999999999</v>
      </c>
      <c r="K14" s="97">
        <v>0</v>
      </c>
      <c r="L14" s="97">
        <v>35.622999999999998</v>
      </c>
      <c r="M14" s="97">
        <v>2.5568</v>
      </c>
      <c r="O14" s="97">
        <v>167.61369999999999</v>
      </c>
      <c r="P14" s="97">
        <v>24.4542</v>
      </c>
      <c r="R14" s="38">
        <v>192.06790000000001</v>
      </c>
      <c r="T14" s="38">
        <v>19.7</v>
      </c>
      <c r="U14" s="110"/>
      <c r="V14" s="113">
        <f t="shared" si="0"/>
        <v>8.9397193455035273E-2</v>
      </c>
      <c r="W14" s="113">
        <f t="shared" si="1"/>
        <v>-0.13269515701017254</v>
      </c>
      <c r="X14" s="113">
        <f t="shared" si="2"/>
        <v>-0.17959022910117373</v>
      </c>
      <c r="Y14" s="113">
        <f t="shared" si="3"/>
        <v>-0.11312603518629094</v>
      </c>
      <c r="AA14" s="111" t="s">
        <v>92</v>
      </c>
      <c r="AB14" s="111" t="s">
        <v>92</v>
      </c>
      <c r="AC14" s="111" t="s">
        <v>92</v>
      </c>
      <c r="AD14" s="111" t="s">
        <v>92</v>
      </c>
    </row>
    <row r="15" spans="1:31">
      <c r="A15" s="81">
        <v>2001</v>
      </c>
      <c r="B15" s="97">
        <v>27.712200000000003</v>
      </c>
      <c r="C15" s="97">
        <v>241.51490000000001</v>
      </c>
      <c r="D15" s="97">
        <v>14.089400000000001</v>
      </c>
      <c r="F15" s="97">
        <v>11.943999999999999</v>
      </c>
      <c r="G15" s="97">
        <v>0.19070000000000004</v>
      </c>
      <c r="H15" s="97">
        <v>227.20820000000003</v>
      </c>
      <c r="I15" s="97">
        <v>0.4</v>
      </c>
      <c r="J15" s="97">
        <v>3.718</v>
      </c>
      <c r="K15" s="97">
        <v>0.105</v>
      </c>
      <c r="L15" s="97">
        <v>37.324499999999993</v>
      </c>
      <c r="M15" s="97">
        <v>2.4260000000000002</v>
      </c>
      <c r="O15" s="97">
        <v>226.10229999999999</v>
      </c>
      <c r="P15" s="97">
        <v>57.213499999999996</v>
      </c>
      <c r="R15" s="38">
        <v>283.31650000000002</v>
      </c>
      <c r="T15" s="38">
        <v>19.399999999999999</v>
      </c>
      <c r="U15" s="110"/>
      <c r="V15" s="113">
        <f t="shared" si="0"/>
        <v>0.15747705904710974</v>
      </c>
      <c r="W15" s="113">
        <f t="shared" si="1"/>
        <v>0.53950678902918892</v>
      </c>
      <c r="X15" s="113">
        <f t="shared" si="2"/>
        <v>0.25262493443220535</v>
      </c>
      <c r="Y15" s="113">
        <f t="shared" si="3"/>
        <v>0.47508511312926327</v>
      </c>
      <c r="AA15" s="111" t="s">
        <v>92</v>
      </c>
      <c r="AB15" s="111" t="s">
        <v>92</v>
      </c>
      <c r="AC15" s="111" t="s">
        <v>92</v>
      </c>
      <c r="AD15" s="111" t="s">
        <v>92</v>
      </c>
    </row>
    <row r="16" spans="1:31">
      <c r="A16" s="81">
        <v>2002</v>
      </c>
      <c r="B16" s="97">
        <v>28.621200000000002</v>
      </c>
      <c r="C16" s="97">
        <v>306.48359999999997</v>
      </c>
      <c r="D16" s="97">
        <v>18.670100000000001</v>
      </c>
      <c r="F16" s="97">
        <v>24.456600000000002</v>
      </c>
      <c r="G16" s="97">
        <v>0.18220000000000003</v>
      </c>
      <c r="H16" s="97">
        <v>275.29949999999997</v>
      </c>
      <c r="I16" s="97">
        <v>0</v>
      </c>
      <c r="J16" s="97">
        <v>2.61</v>
      </c>
      <c r="K16" s="97">
        <v>0</v>
      </c>
      <c r="L16" s="97">
        <v>47.022899999999993</v>
      </c>
      <c r="M16" s="97">
        <v>4.2038000000000002</v>
      </c>
      <c r="O16" s="97">
        <v>282.36999999999995</v>
      </c>
      <c r="P16" s="97">
        <v>71.404800000000009</v>
      </c>
      <c r="R16" s="38">
        <v>353.77489999999995</v>
      </c>
      <c r="T16" s="38">
        <v>19</v>
      </c>
      <c r="U16" s="110"/>
      <c r="V16" s="113">
        <f t="shared" si="0"/>
        <v>3.2801437633966257E-2</v>
      </c>
      <c r="W16" s="113">
        <f t="shared" si="1"/>
        <v>0.26900493509924206</v>
      </c>
      <c r="X16" s="113">
        <f t="shared" si="2"/>
        <v>0.32511675443950772</v>
      </c>
      <c r="Y16" s="113">
        <f t="shared" si="3"/>
        <v>0.24869148108211103</v>
      </c>
      <c r="AA16" s="111" t="s">
        <v>92</v>
      </c>
      <c r="AB16" s="111" t="s">
        <v>92</v>
      </c>
      <c r="AC16" s="111" t="s">
        <v>92</v>
      </c>
      <c r="AD16" s="111" t="s">
        <v>92</v>
      </c>
    </row>
    <row r="17" spans="1:30">
      <c r="A17" s="81">
        <v>2003</v>
      </c>
      <c r="B17" s="97">
        <v>23.009399999999999</v>
      </c>
      <c r="C17" s="97">
        <v>315.04289999999997</v>
      </c>
      <c r="D17" s="97">
        <v>40.094200000000015</v>
      </c>
      <c r="F17" s="97">
        <v>39.6691</v>
      </c>
      <c r="G17" s="97">
        <v>0</v>
      </c>
      <c r="H17" s="97">
        <v>287.47940000000006</v>
      </c>
      <c r="I17" s="97">
        <v>0.2011</v>
      </c>
      <c r="J17" s="97">
        <v>2.3437999999999999</v>
      </c>
      <c r="K17" s="97">
        <v>2.5000000000000001E-2</v>
      </c>
      <c r="L17" s="97">
        <v>44.3431</v>
      </c>
      <c r="M17" s="97">
        <v>4.0846</v>
      </c>
      <c r="O17" s="97">
        <v>268.19589999999999</v>
      </c>
      <c r="P17" s="97">
        <v>109.95019999999998</v>
      </c>
      <c r="R17" s="38">
        <v>378.14649999999995</v>
      </c>
      <c r="T17" s="38">
        <v>19.100000000000001</v>
      </c>
      <c r="U17" s="110"/>
      <c r="V17" s="113">
        <f t="shared" si="0"/>
        <v>-0.19607144354534412</v>
      </c>
      <c r="W17" s="113">
        <f t="shared" si="1"/>
        <v>2.7927432332431446E-2</v>
      </c>
      <c r="X17" s="113">
        <f t="shared" si="2"/>
        <v>1.1475085832427254</v>
      </c>
      <c r="Y17" s="113">
        <f t="shared" si="3"/>
        <v>6.8890133245744778E-2</v>
      </c>
      <c r="AA17" s="111" t="s">
        <v>92</v>
      </c>
      <c r="AB17" s="111" t="s">
        <v>92</v>
      </c>
      <c r="AC17" s="111" t="s">
        <v>92</v>
      </c>
      <c r="AD17" s="111" t="s">
        <v>92</v>
      </c>
    </row>
    <row r="18" spans="1:30">
      <c r="A18" s="81">
        <v>2004</v>
      </c>
      <c r="B18" s="97">
        <v>23.138300000000001</v>
      </c>
      <c r="C18" s="97">
        <v>308.48659999999995</v>
      </c>
      <c r="D18" s="97">
        <v>23.6554</v>
      </c>
      <c r="F18" s="97">
        <v>41.344000000000001</v>
      </c>
      <c r="G18" s="97">
        <v>3.9600000000000003E-2</v>
      </c>
      <c r="H18" s="97">
        <v>259.8913</v>
      </c>
      <c r="I18" s="97">
        <v>9.3399999999999997E-2</v>
      </c>
      <c r="J18" s="97">
        <v>5.1045999999999996</v>
      </c>
      <c r="K18" s="97">
        <v>4.2000000000000006E-3</v>
      </c>
      <c r="L18" s="97">
        <v>46.802999999999997</v>
      </c>
      <c r="M18" s="97">
        <v>2.0008999999999997</v>
      </c>
      <c r="O18" s="97">
        <v>281.99090000000001</v>
      </c>
      <c r="P18" s="97">
        <v>73.289400000000015</v>
      </c>
      <c r="R18" s="38">
        <v>355.28029999999995</v>
      </c>
      <c r="T18" s="38">
        <v>19</v>
      </c>
      <c r="U18" s="110"/>
      <c r="V18" s="113">
        <f t="shared" si="0"/>
        <v>5.6020582892208903E-3</v>
      </c>
      <c r="W18" s="113">
        <f t="shared" si="1"/>
        <v>-2.0810816558633816E-2</v>
      </c>
      <c r="X18" s="113">
        <f t="shared" si="2"/>
        <v>-0.41000443954487209</v>
      </c>
      <c r="Y18" s="113">
        <f t="shared" si="3"/>
        <v>-6.0469156795051604E-2</v>
      </c>
      <c r="AA18" s="111" t="s">
        <v>92</v>
      </c>
      <c r="AB18" s="111" t="s">
        <v>92</v>
      </c>
      <c r="AC18" s="111" t="s">
        <v>92</v>
      </c>
      <c r="AD18" s="111" t="s">
        <v>92</v>
      </c>
    </row>
    <row r="19" spans="1:30">
      <c r="A19" s="81">
        <v>2005</v>
      </c>
      <c r="B19" s="97">
        <v>30.168600000000001</v>
      </c>
      <c r="C19" s="97">
        <v>350.3802</v>
      </c>
      <c r="D19" s="97">
        <v>24.769099999999998</v>
      </c>
      <c r="F19" s="97">
        <v>33.083599999999997</v>
      </c>
      <c r="G19" s="97">
        <v>0.18369999999999997</v>
      </c>
      <c r="H19" s="97">
        <v>306.39109999999999</v>
      </c>
      <c r="I19" s="97">
        <v>0</v>
      </c>
      <c r="J19" s="97">
        <v>1.8699999999999999</v>
      </c>
      <c r="K19" s="97">
        <v>0.83799999999999997</v>
      </c>
      <c r="L19" s="97">
        <v>60.6492</v>
      </c>
      <c r="M19" s="97">
        <v>2.3019999999999996</v>
      </c>
      <c r="O19" s="97">
        <v>341.2715</v>
      </c>
      <c r="P19" s="97">
        <v>64.046099999999996</v>
      </c>
      <c r="R19" s="38">
        <v>405.31790000000001</v>
      </c>
      <c r="T19" s="38">
        <v>20</v>
      </c>
      <c r="U19" s="110"/>
      <c r="V19" s="113">
        <f t="shared" si="0"/>
        <v>0.30383822493441603</v>
      </c>
      <c r="W19" s="113">
        <f t="shared" si="1"/>
        <v>0.13580362972005933</v>
      </c>
      <c r="X19" s="113">
        <f t="shared" si="2"/>
        <v>4.7080159287097079E-2</v>
      </c>
      <c r="Y19" s="113">
        <f t="shared" si="3"/>
        <v>0.14083978199748226</v>
      </c>
      <c r="AA19" s="111" t="s">
        <v>92</v>
      </c>
      <c r="AB19" s="111" t="s">
        <v>92</v>
      </c>
      <c r="AC19" s="111" t="s">
        <v>92</v>
      </c>
      <c r="AD19" s="111" t="s">
        <v>92</v>
      </c>
    </row>
    <row r="20" spans="1:30">
      <c r="A20" s="81">
        <v>2006</v>
      </c>
      <c r="B20" s="97">
        <v>34.958600000000004</v>
      </c>
      <c r="C20" s="97">
        <v>319.1785000000001</v>
      </c>
      <c r="D20" s="97">
        <v>27.808600000000002</v>
      </c>
      <c r="F20" s="97">
        <v>31.501100000000001</v>
      </c>
      <c r="G20" s="97">
        <v>1.26E-2</v>
      </c>
      <c r="H20" s="97">
        <v>288.60929999999996</v>
      </c>
      <c r="I20" s="97">
        <v>0</v>
      </c>
      <c r="J20" s="97">
        <v>1.6986000000000001</v>
      </c>
      <c r="K20" s="97">
        <v>3.7812000000000001</v>
      </c>
      <c r="L20" s="97">
        <v>54.181800000000003</v>
      </c>
      <c r="M20" s="97">
        <v>2.1611999999999996</v>
      </c>
      <c r="O20" s="97">
        <v>341.37010000000004</v>
      </c>
      <c r="P20" s="97">
        <v>40.575800000000001</v>
      </c>
      <c r="R20" s="38">
        <v>381.9457000000001</v>
      </c>
      <c r="T20" s="38">
        <v>21.1</v>
      </c>
      <c r="U20" s="110"/>
      <c r="V20" s="113">
        <f t="shared" si="0"/>
        <v>0.15877435479273161</v>
      </c>
      <c r="W20" s="113">
        <f t="shared" si="1"/>
        <v>-8.9050979478862979E-2</v>
      </c>
      <c r="X20" s="113">
        <f t="shared" si="2"/>
        <v>0.12271338078492988</v>
      </c>
      <c r="Y20" s="113">
        <f t="shared" si="3"/>
        <v>-5.766387322148836E-2</v>
      </c>
      <c r="AA20" s="111" t="s">
        <v>92</v>
      </c>
      <c r="AB20" s="111" t="s">
        <v>92</v>
      </c>
      <c r="AC20" s="111" t="s">
        <v>92</v>
      </c>
      <c r="AD20" s="111" t="s">
        <v>92</v>
      </c>
    </row>
    <row r="21" spans="1:30">
      <c r="A21" s="52">
        <v>2007</v>
      </c>
      <c r="B21" s="97">
        <v>37.257899999999992</v>
      </c>
      <c r="C21" s="97">
        <v>358.65230000000008</v>
      </c>
      <c r="D21" s="97">
        <v>28.279299999999999</v>
      </c>
      <c r="F21" s="97">
        <v>38.347899999999996</v>
      </c>
      <c r="G21" s="97">
        <v>0</v>
      </c>
      <c r="H21" s="97">
        <v>317.64700000000005</v>
      </c>
      <c r="I21" s="97">
        <v>0.25119999999999998</v>
      </c>
      <c r="J21" s="97">
        <v>2.7523999999999997</v>
      </c>
      <c r="K21" s="97">
        <v>9.780999999999997</v>
      </c>
      <c r="L21" s="97">
        <v>48.956800000000001</v>
      </c>
      <c r="M21" s="97">
        <v>6.4529999999999994</v>
      </c>
      <c r="O21" s="97">
        <v>389.14759999999995</v>
      </c>
      <c r="P21" s="97">
        <v>35.041899999999998</v>
      </c>
      <c r="R21" s="38">
        <v>424.18950000000007</v>
      </c>
      <c r="T21" s="38">
        <v>21.1</v>
      </c>
      <c r="U21" s="110"/>
      <c r="V21" s="113">
        <f t="shared" si="0"/>
        <v>6.5772084694466715E-2</v>
      </c>
      <c r="W21" s="113">
        <f t="shared" si="1"/>
        <v>0.1236731170802543</v>
      </c>
      <c r="X21" s="113">
        <f t="shared" si="2"/>
        <v>1.6926418446092217E-2</v>
      </c>
      <c r="Y21" s="113">
        <f t="shared" si="3"/>
        <v>0.11060158551333332</v>
      </c>
      <c r="AA21" s="111" t="s">
        <v>92</v>
      </c>
      <c r="AB21" s="111" t="s">
        <v>92</v>
      </c>
      <c r="AC21" s="111" t="s">
        <v>92</v>
      </c>
      <c r="AD21" s="111" t="s">
        <v>92</v>
      </c>
    </row>
    <row r="22" spans="1:30">
      <c r="A22" s="52">
        <v>2008</v>
      </c>
      <c r="B22" s="97">
        <v>24.034399999999998</v>
      </c>
      <c r="C22" s="97">
        <v>338.61380000000003</v>
      </c>
      <c r="D22" s="97">
        <v>23.494999999999997</v>
      </c>
      <c r="F22" s="97">
        <v>0</v>
      </c>
      <c r="G22" s="97">
        <v>5.0999999999999995E-3</v>
      </c>
      <c r="H22" s="97">
        <v>260.05519999999996</v>
      </c>
      <c r="I22" s="97">
        <v>1.0130999999999999</v>
      </c>
      <c r="J22" s="97">
        <v>4.49</v>
      </c>
      <c r="K22" s="97">
        <v>0.94689999999999996</v>
      </c>
      <c r="L22" s="97">
        <v>115.70240000000001</v>
      </c>
      <c r="M22" s="97">
        <v>3.9304000000000001</v>
      </c>
      <c r="O22" s="97">
        <v>348.12809999999996</v>
      </c>
      <c r="P22" s="97">
        <v>38.014900000000004</v>
      </c>
      <c r="R22" s="38">
        <v>386.14320000000004</v>
      </c>
      <c r="T22" s="38">
        <v>19.5</v>
      </c>
      <c r="U22" s="110"/>
      <c r="V22" s="113">
        <f t="shared" si="0"/>
        <v>-0.35491801738691653</v>
      </c>
      <c r="W22" s="113">
        <f t="shared" si="1"/>
        <v>-5.5871661773812864E-2</v>
      </c>
      <c r="X22" s="113">
        <f t="shared" si="2"/>
        <v>-0.16918028381183414</v>
      </c>
      <c r="Y22" s="113">
        <f t="shared" si="3"/>
        <v>-8.9691753331942459E-2</v>
      </c>
      <c r="AA22" s="111" t="s">
        <v>92</v>
      </c>
      <c r="AB22" s="111" t="s">
        <v>92</v>
      </c>
      <c r="AC22" s="111" t="s">
        <v>92</v>
      </c>
      <c r="AD22" s="111" t="s">
        <v>92</v>
      </c>
    </row>
    <row r="23" spans="1:30">
      <c r="A23" s="52">
        <v>2009</v>
      </c>
      <c r="B23" s="97">
        <v>1.5793999999999999</v>
      </c>
      <c r="C23" s="97">
        <v>320.21910000000003</v>
      </c>
      <c r="D23" s="97">
        <v>84.134699999999981</v>
      </c>
      <c r="F23" s="97">
        <v>0</v>
      </c>
      <c r="G23" s="97">
        <v>1.2239</v>
      </c>
      <c r="H23" s="97">
        <v>359.06579999999997</v>
      </c>
      <c r="I23" s="97">
        <v>1.7827999999999999</v>
      </c>
      <c r="J23" s="97">
        <v>8.4193999999999996</v>
      </c>
      <c r="K23" s="97">
        <v>0</v>
      </c>
      <c r="L23" s="97">
        <v>31.521699999999996</v>
      </c>
      <c r="M23" s="97">
        <v>3.9192999999999998</v>
      </c>
      <c r="O23" s="97">
        <v>352.52409999999998</v>
      </c>
      <c r="P23" s="97">
        <v>53.408500000000004</v>
      </c>
      <c r="R23" s="38">
        <v>405.93320000000006</v>
      </c>
      <c r="T23" s="38">
        <v>16.7</v>
      </c>
      <c r="U23" s="110"/>
      <c r="V23" s="113">
        <f t="shared" si="0"/>
        <v>-0.93428585693838828</v>
      </c>
      <c r="W23" s="113">
        <f t="shared" si="1"/>
        <v>-5.4323539087893002E-2</v>
      </c>
      <c r="X23" s="113">
        <f t="shared" si="2"/>
        <v>2.5809619067886782</v>
      </c>
      <c r="Y23" s="113">
        <f t="shared" si="3"/>
        <v>5.1250416943765975E-2</v>
      </c>
      <c r="AA23" s="111" t="s">
        <v>92</v>
      </c>
      <c r="AB23" s="111" t="s">
        <v>92</v>
      </c>
      <c r="AC23" s="111" t="s">
        <v>92</v>
      </c>
      <c r="AD23" s="111" t="s">
        <v>92</v>
      </c>
    </row>
    <row r="24" spans="1:30">
      <c r="A24" s="52">
        <v>2010</v>
      </c>
      <c r="B24" s="97">
        <v>5.5553000000000008</v>
      </c>
      <c r="C24" s="97">
        <v>268.72569999999996</v>
      </c>
      <c r="D24" s="97">
        <v>151.06719999999999</v>
      </c>
      <c r="F24" s="97">
        <v>0</v>
      </c>
      <c r="G24" s="97">
        <v>0.17630000000000001</v>
      </c>
      <c r="H24" s="97">
        <v>386.43669999999997</v>
      </c>
      <c r="I24" s="97">
        <v>8.7992999999999988</v>
      </c>
      <c r="J24" s="97">
        <v>3.4683000000000002</v>
      </c>
      <c r="K24" s="97">
        <v>0</v>
      </c>
      <c r="L24" s="97">
        <v>22.648899999999998</v>
      </c>
      <c r="M24" s="97">
        <v>3.8187000000000002</v>
      </c>
      <c r="O24" s="97">
        <v>358.85470000000004</v>
      </c>
      <c r="P24" s="97">
        <v>66.493300000000005</v>
      </c>
      <c r="R24" s="38">
        <v>425.34819999999991</v>
      </c>
      <c r="T24" s="38">
        <v>16.2</v>
      </c>
      <c r="U24" s="110"/>
      <c r="V24" s="113">
        <f t="shared" si="0"/>
        <v>2.5173483601367614</v>
      </c>
      <c r="W24" s="113">
        <f t="shared" si="1"/>
        <v>-0.16080677261287679</v>
      </c>
      <c r="X24" s="113">
        <f t="shared" si="2"/>
        <v>0.79553977134285869</v>
      </c>
      <c r="Y24" s="113">
        <f t="shared" si="3"/>
        <v>4.7828066292680216E-2</v>
      </c>
      <c r="AA24" s="111" t="s">
        <v>92</v>
      </c>
      <c r="AB24" s="111" t="s">
        <v>92</v>
      </c>
      <c r="AC24" s="111" t="s">
        <v>92</v>
      </c>
      <c r="AD24" s="111" t="s">
        <v>92</v>
      </c>
    </row>
    <row r="25" spans="1:30">
      <c r="A25" s="52">
        <v>2011</v>
      </c>
      <c r="B25" s="97">
        <v>7.9835000000000003</v>
      </c>
      <c r="C25" s="97">
        <v>245.798</v>
      </c>
      <c r="D25" s="97">
        <v>31.435000000000002</v>
      </c>
      <c r="F25" s="97">
        <v>0</v>
      </c>
      <c r="G25" s="97">
        <v>7.9299999999999995E-2</v>
      </c>
      <c r="H25" s="97">
        <v>253.70500000000001</v>
      </c>
      <c r="I25" s="97">
        <v>9.3382000000000005</v>
      </c>
      <c r="J25" s="97">
        <v>2.4823</v>
      </c>
      <c r="K25" s="97">
        <v>0</v>
      </c>
      <c r="L25" s="97">
        <v>18.623199999999997</v>
      </c>
      <c r="M25" s="97">
        <v>0.98869999999999991</v>
      </c>
      <c r="O25" s="97">
        <v>245.01249999999999</v>
      </c>
      <c r="P25" s="97">
        <v>40.20409999999999</v>
      </c>
      <c r="R25" s="38">
        <v>285.2165</v>
      </c>
      <c r="T25" s="38">
        <v>15.5</v>
      </c>
      <c r="U25" s="110"/>
      <c r="V25" s="113">
        <f t="shared" si="0"/>
        <v>0.43709610642089514</v>
      </c>
      <c r="W25" s="113">
        <f t="shared" si="1"/>
        <v>-8.5320086616203716E-2</v>
      </c>
      <c r="X25" s="113">
        <f t="shared" si="2"/>
        <v>-0.79191379730345168</v>
      </c>
      <c r="Y25" s="113">
        <f t="shared" si="3"/>
        <v>-0.32945172919504528</v>
      </c>
      <c r="AA25" s="111" t="s">
        <v>92</v>
      </c>
      <c r="AB25" s="111" t="s">
        <v>92</v>
      </c>
      <c r="AC25" s="111" t="s">
        <v>92</v>
      </c>
      <c r="AD25" s="111" t="s">
        <v>92</v>
      </c>
    </row>
    <row r="26" spans="1:30">
      <c r="A26" s="52">
        <v>2012</v>
      </c>
      <c r="B26" s="98">
        <v>12.9138</v>
      </c>
      <c r="C26" s="98">
        <v>325.17409999999995</v>
      </c>
      <c r="D26" s="98">
        <v>31.757199999999997</v>
      </c>
      <c r="F26" s="97">
        <v>0</v>
      </c>
      <c r="G26" s="97">
        <v>0.2248</v>
      </c>
      <c r="H26" s="97">
        <v>340.51299999999998</v>
      </c>
      <c r="I26" s="97">
        <v>11.3592</v>
      </c>
      <c r="J26" s="97">
        <v>1.1719000000000002</v>
      </c>
      <c r="K26" s="97">
        <v>0</v>
      </c>
      <c r="L26" s="97">
        <v>15.142099999999999</v>
      </c>
      <c r="M26" s="97">
        <v>1.4348000000000001</v>
      </c>
      <c r="O26" s="97">
        <v>326.94929999999994</v>
      </c>
      <c r="P26" s="97">
        <v>42.896100000000004</v>
      </c>
      <c r="R26" s="38">
        <v>369.84509999999995</v>
      </c>
      <c r="T26" s="38">
        <v>15.6</v>
      </c>
      <c r="U26" s="110"/>
      <c r="V26" s="113">
        <f t="shared" si="0"/>
        <v>0.61756122001628366</v>
      </c>
      <c r="W26" s="113">
        <f t="shared" si="1"/>
        <v>0.32293224517693364</v>
      </c>
      <c r="X26" s="113">
        <f t="shared" si="2"/>
        <v>1.0249721647844545E-2</v>
      </c>
      <c r="Y26" s="113">
        <f t="shared" si="3"/>
        <v>0.29671705528957815</v>
      </c>
      <c r="AA26" s="111" t="s">
        <v>92</v>
      </c>
      <c r="AB26" s="111" t="s">
        <v>92</v>
      </c>
      <c r="AC26" s="111" t="s">
        <v>92</v>
      </c>
      <c r="AD26" s="111" t="s">
        <v>92</v>
      </c>
    </row>
    <row r="27" spans="1:30">
      <c r="A27" s="52">
        <v>2013</v>
      </c>
      <c r="B27" s="98">
        <v>9.4648000000000003</v>
      </c>
      <c r="C27" s="98">
        <v>267.8519</v>
      </c>
      <c r="D27" s="98">
        <v>35.426600000000001</v>
      </c>
      <c r="F27" s="97">
        <v>0</v>
      </c>
      <c r="G27" s="97">
        <v>1.7087999999999999</v>
      </c>
      <c r="H27" s="97">
        <v>284.25839999999999</v>
      </c>
      <c r="I27" s="97">
        <v>11.788400000000003</v>
      </c>
      <c r="J27" s="97">
        <v>3.7775000000000003</v>
      </c>
      <c r="K27" s="97">
        <v>7.0000000000000007E-2</v>
      </c>
      <c r="L27" s="97">
        <v>9.4169999999999998</v>
      </c>
      <c r="M27" s="97">
        <v>1.7233000000000001</v>
      </c>
      <c r="O27" s="97">
        <v>275.75030000000004</v>
      </c>
      <c r="P27" s="97">
        <v>36.993200000000002</v>
      </c>
      <c r="R27" s="38">
        <v>312.74330000000003</v>
      </c>
      <c r="T27" s="38">
        <v>16.2</v>
      </c>
      <c r="U27" s="110"/>
      <c r="V27" s="113">
        <f t="shared" si="0"/>
        <v>-0.26707862906348245</v>
      </c>
      <c r="W27" s="113">
        <f t="shared" si="1"/>
        <v>-0.17628156732039835</v>
      </c>
      <c r="X27" s="113">
        <f t="shared" si="2"/>
        <v>0.11554545111029957</v>
      </c>
      <c r="Y27" s="113">
        <f t="shared" si="3"/>
        <v>-0.1543938259557851</v>
      </c>
      <c r="AA27" s="111" t="s">
        <v>92</v>
      </c>
      <c r="AB27" s="111" t="s">
        <v>92</v>
      </c>
      <c r="AC27" s="111" t="s">
        <v>92</v>
      </c>
      <c r="AD27" s="111" t="s">
        <v>92</v>
      </c>
    </row>
    <row r="28" spans="1:30">
      <c r="A28" s="52">
        <v>2014</v>
      </c>
      <c r="B28" s="98">
        <v>8.8755999999999986</v>
      </c>
      <c r="C28" s="98">
        <v>282.68280000000004</v>
      </c>
      <c r="D28" s="98">
        <v>23.039100000000001</v>
      </c>
      <c r="F28" s="97">
        <v>0</v>
      </c>
      <c r="G28" s="97">
        <v>0.1527</v>
      </c>
      <c r="H28" s="97">
        <v>292.75739999999996</v>
      </c>
      <c r="I28" s="97">
        <v>8.8606999999999996</v>
      </c>
      <c r="J28" s="97">
        <v>5.0809999999999995</v>
      </c>
      <c r="K28" s="97">
        <v>0</v>
      </c>
      <c r="L28" s="97">
        <v>6.8102000000000009</v>
      </c>
      <c r="M28" s="97">
        <v>0.93559999999999999</v>
      </c>
      <c r="O28" s="97">
        <v>280.6422</v>
      </c>
      <c r="P28" s="97">
        <v>33.955500000000001</v>
      </c>
      <c r="R28" s="38">
        <v>314.59750000000008</v>
      </c>
      <c r="T28" s="38">
        <v>16</v>
      </c>
      <c r="U28" s="110"/>
      <c r="V28" s="113">
        <f t="shared" si="0"/>
        <v>-6.2251711605105453E-2</v>
      </c>
      <c r="W28" s="113">
        <f t="shared" si="1"/>
        <v>5.5369777104437246E-2</v>
      </c>
      <c r="X28" s="113">
        <f t="shared" si="2"/>
        <v>-0.34966663467563919</v>
      </c>
      <c r="Y28" s="113">
        <f t="shared" si="3"/>
        <v>5.9288240547441529E-3</v>
      </c>
      <c r="AA28" s="111" t="s">
        <v>92</v>
      </c>
      <c r="AB28" s="111" t="s">
        <v>92</v>
      </c>
      <c r="AC28" s="111" t="s">
        <v>92</v>
      </c>
      <c r="AD28" s="111" t="s">
        <v>92</v>
      </c>
    </row>
    <row r="29" spans="1:30">
      <c r="A29" s="52">
        <v>2015</v>
      </c>
      <c r="B29" s="98">
        <v>11.191699999999999</v>
      </c>
      <c r="C29" s="98">
        <v>338.31459999999998</v>
      </c>
      <c r="D29" s="98">
        <v>27.846800000000002</v>
      </c>
      <c r="F29" s="97">
        <v>0</v>
      </c>
      <c r="G29" s="97">
        <v>9.7799999999999998E-2</v>
      </c>
      <c r="H29" s="97">
        <v>361.72759999999994</v>
      </c>
      <c r="I29" s="97">
        <v>5.1119000000000003</v>
      </c>
      <c r="J29" s="97">
        <v>2.7187999999999999</v>
      </c>
      <c r="K29" s="97">
        <v>0</v>
      </c>
      <c r="L29" s="97">
        <v>6.0114000000000001</v>
      </c>
      <c r="M29" s="97">
        <v>1.6858</v>
      </c>
      <c r="O29" s="38">
        <v>341.52609999999999</v>
      </c>
      <c r="P29" s="38">
        <v>35.827000000000012</v>
      </c>
      <c r="R29" s="38">
        <v>377.35310000000004</v>
      </c>
      <c r="T29" s="38">
        <v>16.399999999999999</v>
      </c>
      <c r="U29" s="110"/>
      <c r="V29" s="113">
        <f t="shared" si="0"/>
        <v>0.26095137230159104</v>
      </c>
      <c r="W29" s="113">
        <f t="shared" si="1"/>
        <v>0.19679938079005854</v>
      </c>
      <c r="X29" s="113">
        <f t="shared" si="2"/>
        <v>0.20867568611621112</v>
      </c>
      <c r="Y29" s="113">
        <f t="shared" si="3"/>
        <v>0.19947901683897662</v>
      </c>
      <c r="AA29" s="111" t="s">
        <v>92</v>
      </c>
      <c r="AB29" s="111" t="s">
        <v>92</v>
      </c>
      <c r="AC29" s="111" t="s">
        <v>92</v>
      </c>
      <c r="AD29" s="111" t="s">
        <v>92</v>
      </c>
    </row>
    <row r="30" spans="1:30">
      <c r="A30" s="52">
        <v>2016</v>
      </c>
      <c r="B30" s="97">
        <v>12.198400000000003</v>
      </c>
      <c r="C30" s="97">
        <v>382.91759999999999</v>
      </c>
      <c r="D30" s="97">
        <v>28.716200000000001</v>
      </c>
      <c r="F30" s="97">
        <v>0</v>
      </c>
      <c r="G30" s="97">
        <v>1.3300000000000001E-2</v>
      </c>
      <c r="H30" s="97">
        <v>408.57499999999999</v>
      </c>
      <c r="I30" s="97">
        <v>1.8256000000000001</v>
      </c>
      <c r="J30" s="97">
        <v>4.6196999999999981</v>
      </c>
      <c r="K30" s="97">
        <v>0</v>
      </c>
      <c r="L30" s="97">
        <v>7.2408999999999999</v>
      </c>
      <c r="M30" s="97">
        <v>1.5578000000000001</v>
      </c>
      <c r="O30" s="38">
        <v>388.11279999999994</v>
      </c>
      <c r="P30" s="38">
        <v>35.7196</v>
      </c>
      <c r="R30" s="38">
        <v>423.8322</v>
      </c>
      <c r="T30" s="38">
        <v>16.8</v>
      </c>
      <c r="U30" s="110"/>
      <c r="V30" s="113">
        <f t="shared" si="0"/>
        <v>8.9950588382462282E-2</v>
      </c>
      <c r="W30" s="113">
        <f t="shared" si="1"/>
        <v>0.13183882693800397</v>
      </c>
      <c r="X30" s="113">
        <f t="shared" si="2"/>
        <v>3.1220822500251266E-2</v>
      </c>
      <c r="Y30" s="113">
        <f t="shared" si="3"/>
        <v>0.12317137450308469</v>
      </c>
      <c r="AA30" s="111" t="s">
        <v>92</v>
      </c>
      <c r="AB30" s="111" t="s">
        <v>92</v>
      </c>
      <c r="AC30" s="111" t="s">
        <v>92</v>
      </c>
      <c r="AD30" s="111" t="s">
        <v>92</v>
      </c>
    </row>
    <row r="31" spans="1:30">
      <c r="A31" s="52">
        <v>2017</v>
      </c>
      <c r="B31" s="97">
        <v>15.399400000000002</v>
      </c>
      <c r="C31" s="97">
        <v>358.89840000000004</v>
      </c>
      <c r="D31" s="97">
        <v>34.143799999999999</v>
      </c>
      <c r="F31" s="97">
        <v>0</v>
      </c>
      <c r="G31" s="97">
        <v>0.29100000000000004</v>
      </c>
      <c r="H31" s="97">
        <v>390.95080000000002</v>
      </c>
      <c r="I31" s="97">
        <v>3.6839999999999997</v>
      </c>
      <c r="J31" s="97">
        <v>7.0411999999999999</v>
      </c>
      <c r="K31" s="97">
        <v>4.48E-2</v>
      </c>
      <c r="L31" s="97">
        <v>5.0204000000000004</v>
      </c>
      <c r="M31" s="97">
        <v>1.4096000000000002</v>
      </c>
      <c r="O31" s="38">
        <v>370.65010000000001</v>
      </c>
      <c r="P31" s="38">
        <v>37.791500000000006</v>
      </c>
      <c r="R31" s="38">
        <v>408.44160000000005</v>
      </c>
      <c r="T31" s="38">
        <v>17.5</v>
      </c>
      <c r="U31" s="110"/>
      <c r="V31" s="113">
        <f t="shared" si="0"/>
        <v>0.26241146379853086</v>
      </c>
      <c r="W31" s="113">
        <f t="shared" si="1"/>
        <v>-6.2726811199067201E-2</v>
      </c>
      <c r="X31" s="113">
        <f t="shared" si="2"/>
        <v>0.18900829496939009</v>
      </c>
      <c r="Y31" s="113">
        <f t="shared" si="3"/>
        <v>-3.6312955929256763E-2</v>
      </c>
      <c r="AA31" s="111" t="s">
        <v>92</v>
      </c>
      <c r="AB31" s="111" t="s">
        <v>92</v>
      </c>
      <c r="AC31" s="111" t="s">
        <v>92</v>
      </c>
      <c r="AD31" s="111" t="s">
        <v>92</v>
      </c>
    </row>
    <row r="32" spans="1:30">
      <c r="A32" s="52">
        <v>2018</v>
      </c>
      <c r="B32" s="97">
        <v>17.173000000000002</v>
      </c>
      <c r="C32" s="97">
        <v>278.08100000000002</v>
      </c>
      <c r="D32" s="97">
        <v>27.684999999999999</v>
      </c>
      <c r="F32" s="97">
        <v>0</v>
      </c>
      <c r="G32" s="97">
        <v>0.11240000000000001</v>
      </c>
      <c r="H32" s="97">
        <v>297.4332</v>
      </c>
      <c r="I32" s="97">
        <v>4.7826000000000004</v>
      </c>
      <c r="J32" s="97">
        <v>12.388500000000001</v>
      </c>
      <c r="K32" s="97">
        <v>0</v>
      </c>
      <c r="L32" s="97">
        <v>7.4276999999999997</v>
      </c>
      <c r="M32" s="97">
        <v>0.7944</v>
      </c>
      <c r="O32" s="97">
        <v>291.012</v>
      </c>
      <c r="P32" s="97">
        <v>31.926899999999996</v>
      </c>
      <c r="R32" s="38">
        <v>322.93900000000002</v>
      </c>
      <c r="T32" s="38">
        <v>18.100000000000001</v>
      </c>
      <c r="U32" s="110"/>
      <c r="V32" s="113">
        <f t="shared" si="0"/>
        <v>0.11517331844097822</v>
      </c>
      <c r="W32" s="113">
        <f t="shared" si="1"/>
        <v>-0.22518183419040039</v>
      </c>
      <c r="X32" s="113">
        <f t="shared" si="2"/>
        <v>-0.18916465068328658</v>
      </c>
      <c r="Y32" s="113">
        <f t="shared" si="3"/>
        <v>-0.20933861780974328</v>
      </c>
      <c r="AA32" s="111" t="s">
        <v>92</v>
      </c>
      <c r="AB32" s="111" t="s">
        <v>92</v>
      </c>
      <c r="AC32" s="111" t="s">
        <v>92</v>
      </c>
      <c r="AD32" s="111" t="s">
        <v>92</v>
      </c>
    </row>
    <row r="33" spans="1:30">
      <c r="A33" s="52">
        <v>2019</v>
      </c>
      <c r="B33" s="97">
        <v>21.576700000000002</v>
      </c>
      <c r="C33" s="97">
        <v>317.90680000000003</v>
      </c>
      <c r="D33" s="97">
        <v>67.283299999999997</v>
      </c>
      <c r="F33" s="97">
        <v>0</v>
      </c>
      <c r="G33" s="97">
        <v>7.1300000000000002E-2</v>
      </c>
      <c r="H33" s="97">
        <v>377.89730000000003</v>
      </c>
      <c r="I33" s="97">
        <v>1.9303000000000001</v>
      </c>
      <c r="J33" s="97">
        <v>16.8352</v>
      </c>
      <c r="K33" s="97">
        <v>0.51269999999999993</v>
      </c>
      <c r="L33" s="97">
        <v>7.9999999999999991</v>
      </c>
      <c r="M33" s="97">
        <v>1.5196999999999998</v>
      </c>
      <c r="O33" s="97">
        <v>359.19650000000001</v>
      </c>
      <c r="P33" s="97">
        <v>47.569899999999997</v>
      </c>
      <c r="R33" s="97">
        <v>406.76680000000005</v>
      </c>
      <c r="S33" s="97"/>
      <c r="T33" s="38">
        <v>18.100000000000001</v>
      </c>
      <c r="U33" s="110"/>
      <c r="V33" s="113">
        <f t="shared" si="0"/>
        <v>0.25643160775636176</v>
      </c>
      <c r="W33" s="113">
        <f t="shared" si="1"/>
        <v>0.14321654481967494</v>
      </c>
      <c r="X33" s="113">
        <f t="shared" si="2"/>
        <v>1.4303160556257901</v>
      </c>
      <c r="Y33" s="113">
        <f t="shared" si="3"/>
        <v>0.25957781500531074</v>
      </c>
      <c r="AA33" s="111" t="s">
        <v>92</v>
      </c>
      <c r="AB33" s="111" t="s">
        <v>92</v>
      </c>
      <c r="AC33" s="111" t="s">
        <v>92</v>
      </c>
      <c r="AD33" s="111" t="s">
        <v>92</v>
      </c>
    </row>
    <row r="34" spans="1:30">
      <c r="A34" s="52">
        <v>2020</v>
      </c>
      <c r="B34" s="63">
        <v>9.2721</v>
      </c>
      <c r="C34" s="63">
        <v>304.1968</v>
      </c>
      <c r="D34" s="63">
        <v>137.81630000000001</v>
      </c>
      <c r="E34" s="97"/>
      <c r="F34" s="63">
        <v>0</v>
      </c>
      <c r="G34" s="63">
        <v>1.5800000000000002E-2</v>
      </c>
      <c r="H34" s="63">
        <v>434.57780000000002</v>
      </c>
      <c r="I34" s="63">
        <v>0.69680000000000009</v>
      </c>
      <c r="J34" s="63">
        <v>8.849499999999999</v>
      </c>
      <c r="K34" s="63">
        <v>0.1182</v>
      </c>
      <c r="L34" s="63">
        <v>4.1592999999999991</v>
      </c>
      <c r="M34" s="63">
        <v>2.8683000000000005</v>
      </c>
      <c r="N34" s="97"/>
      <c r="O34" s="63">
        <v>389.16689999999994</v>
      </c>
      <c r="P34" s="63">
        <v>62.118399999999994</v>
      </c>
      <c r="Q34" s="63"/>
      <c r="R34" s="63">
        <v>451.28520000000003</v>
      </c>
      <c r="S34" s="97"/>
      <c r="T34" s="38">
        <v>17.399999999999999</v>
      </c>
      <c r="U34" s="110"/>
      <c r="V34" s="113">
        <f t="shared" si="0"/>
        <v>-0.57027256253273206</v>
      </c>
      <c r="W34" s="113">
        <f t="shared" si="1"/>
        <v>-4.3125846946337809E-2</v>
      </c>
      <c r="X34" s="113">
        <f t="shared" si="2"/>
        <v>1.048298760613704</v>
      </c>
      <c r="Y34" s="113">
        <f t="shared" si="3"/>
        <v>0.10944452693779327</v>
      </c>
      <c r="AA34" s="111" t="s">
        <v>92</v>
      </c>
      <c r="AB34" s="111" t="s">
        <v>92</v>
      </c>
      <c r="AC34" s="111" t="s">
        <v>92</v>
      </c>
      <c r="AD34" s="111" t="s">
        <v>92</v>
      </c>
    </row>
    <row r="35" spans="1:30">
      <c r="A35" s="52">
        <v>2021</v>
      </c>
      <c r="B35" s="63">
        <v>14.796200000000002</v>
      </c>
      <c r="C35" s="63">
        <v>328.67210000000006</v>
      </c>
      <c r="D35" s="63">
        <v>113.61779999999999</v>
      </c>
      <c r="E35" s="97"/>
      <c r="F35" s="63">
        <v>0</v>
      </c>
      <c r="G35" s="63">
        <v>5.5E-2</v>
      </c>
      <c r="H35" s="63">
        <v>431.88580000000007</v>
      </c>
      <c r="I35" s="63">
        <v>2.8537999999999997</v>
      </c>
      <c r="J35" s="63">
        <v>12.497300000000001</v>
      </c>
      <c r="K35" s="63">
        <v>4.4499999999999998E-2</v>
      </c>
      <c r="L35" s="63">
        <v>6.4412000000000003</v>
      </c>
      <c r="M35" s="63">
        <v>3.3090999999999999</v>
      </c>
      <c r="N35" s="97"/>
      <c r="O35" s="63">
        <v>395.25569999999999</v>
      </c>
      <c r="P35" s="63">
        <v>61.830399999999997</v>
      </c>
      <c r="Q35" s="63"/>
      <c r="R35" s="63">
        <v>457.08610000000004</v>
      </c>
      <c r="S35" s="97"/>
      <c r="T35" s="38">
        <v>17.8</v>
      </c>
      <c r="U35" s="110"/>
      <c r="V35" s="113">
        <f t="shared" ref="V35:V36" si="4">B35/B34-1</f>
        <v>0.59577657704295706</v>
      </c>
      <c r="W35" s="113">
        <f t="shared" ref="W35:W36" si="5">C35/C34-1</f>
        <v>8.0458768797042168E-2</v>
      </c>
      <c r="X35" s="113">
        <f t="shared" ref="X35:X36" si="6">D35/D34-1</f>
        <v>-0.17558518114330468</v>
      </c>
      <c r="Y35" s="113">
        <f t="shared" ref="Y35:Y36" si="7">R35/R34-1</f>
        <v>1.285417735835348E-2</v>
      </c>
      <c r="AA35" s="111" t="s">
        <v>92</v>
      </c>
      <c r="AB35" s="111" t="s">
        <v>92</v>
      </c>
      <c r="AC35" s="111" t="s">
        <v>92</v>
      </c>
      <c r="AD35" s="111" t="s">
        <v>92</v>
      </c>
    </row>
    <row r="36" spans="1:30">
      <c r="A36" s="52">
        <v>2022</v>
      </c>
      <c r="B36" s="63">
        <v>21.142099999999996</v>
      </c>
      <c r="C36" s="63">
        <v>291.6925</v>
      </c>
      <c r="D36" s="63">
        <v>47.037500000000001</v>
      </c>
      <c r="E36" s="97"/>
      <c r="F36" s="63">
        <v>0</v>
      </c>
      <c r="G36" s="63">
        <v>0.52039999999999997</v>
      </c>
      <c r="H36" s="63">
        <v>333.20940000000002</v>
      </c>
      <c r="I36" s="63">
        <v>1.9141999999999999</v>
      </c>
      <c r="J36" s="63">
        <v>15.024700000000001</v>
      </c>
      <c r="K36" s="63">
        <v>0</v>
      </c>
      <c r="L36" s="63">
        <v>8.0064000000000011</v>
      </c>
      <c r="M36" s="63">
        <v>1.1971000000000001</v>
      </c>
      <c r="N36" s="97"/>
      <c r="O36" s="63">
        <v>311.4051</v>
      </c>
      <c r="P36" s="63">
        <v>48.466999999999999</v>
      </c>
      <c r="Q36" s="63"/>
      <c r="R36" s="63">
        <v>359.87209999999999</v>
      </c>
      <c r="S36" s="97"/>
      <c r="T36" s="38">
        <v>18.2</v>
      </c>
      <c r="U36" s="110"/>
      <c r="V36" s="113">
        <f t="shared" si="4"/>
        <v>0.42888714669982786</v>
      </c>
      <c r="W36" s="113">
        <f t="shared" si="5"/>
        <v>-0.11251213595556198</v>
      </c>
      <c r="X36" s="113">
        <f t="shared" si="6"/>
        <v>-0.58600236934705641</v>
      </c>
      <c r="Y36" s="113">
        <f t="shared" si="7"/>
        <v>-0.21268203080338699</v>
      </c>
      <c r="AA36" s="111" t="s">
        <v>92</v>
      </c>
      <c r="AB36" s="111" t="s">
        <v>92</v>
      </c>
      <c r="AC36" s="111" t="s">
        <v>92</v>
      </c>
      <c r="AD36" s="111" t="s">
        <v>92</v>
      </c>
    </row>
    <row r="37" spans="1:30">
      <c r="A37" s="52"/>
      <c r="B37" s="97"/>
      <c r="C37" s="97"/>
      <c r="D37" s="97"/>
      <c r="E37" s="97"/>
      <c r="F37" s="97"/>
      <c r="G37" s="97"/>
      <c r="H37" s="97"/>
      <c r="I37" s="97"/>
      <c r="J37" s="97"/>
      <c r="K37" s="97"/>
      <c r="L37" s="97"/>
      <c r="M37" s="97"/>
      <c r="N37" s="97"/>
      <c r="O37" s="97"/>
      <c r="P37" s="97"/>
      <c r="R37" s="97"/>
      <c r="S37" s="97"/>
      <c r="T37" s="38"/>
      <c r="U37" s="110"/>
      <c r="V37" s="113"/>
      <c r="W37" s="113"/>
      <c r="X37" s="113"/>
      <c r="Y37" s="113"/>
      <c r="AA37" s="111"/>
      <c r="AB37" s="111"/>
      <c r="AC37" s="111"/>
      <c r="AD37" s="111"/>
    </row>
    <row r="38" spans="1:30">
      <c r="A38" s="136" t="s">
        <v>101</v>
      </c>
      <c r="B38" s="130">
        <v>9.0106000000000002</v>
      </c>
      <c r="C38" s="130">
        <v>132.01440000000002</v>
      </c>
      <c r="D38" s="130">
        <v>27.305</v>
      </c>
      <c r="E38" s="137"/>
      <c r="F38" s="130">
        <v>0</v>
      </c>
      <c r="G38" s="130">
        <v>0.24529999999999999</v>
      </c>
      <c r="H38" s="130">
        <v>159.33950000000002</v>
      </c>
      <c r="I38" s="130">
        <v>0.9627</v>
      </c>
      <c r="J38" s="130">
        <v>5.2206000000000001</v>
      </c>
      <c r="K38" s="130">
        <v>0</v>
      </c>
      <c r="L38" s="130">
        <v>2.1576</v>
      </c>
      <c r="M38" s="130">
        <v>0.40439999999999998</v>
      </c>
      <c r="N38" s="137"/>
      <c r="O38" s="130">
        <v>146.21350000000001</v>
      </c>
      <c r="P38" s="130">
        <v>22.116600000000002</v>
      </c>
      <c r="Q38" s="138"/>
      <c r="R38" s="130">
        <v>168.33000000000004</v>
      </c>
      <c r="S38" s="137"/>
      <c r="T38" s="139">
        <v>18.660000000000004</v>
      </c>
      <c r="U38" s="132"/>
      <c r="V38" s="133"/>
      <c r="W38" s="133"/>
      <c r="X38" s="133"/>
      <c r="Y38" s="133"/>
      <c r="Z38" s="134"/>
      <c r="AA38" s="135"/>
      <c r="AB38" s="135"/>
      <c r="AC38" s="135"/>
      <c r="AD38" s="135"/>
    </row>
    <row r="39" spans="1:30">
      <c r="A39" s="136" t="s">
        <v>107</v>
      </c>
      <c r="B39" s="130">
        <v>3.3040799999999999</v>
      </c>
      <c r="C39" s="130">
        <v>115.26553</v>
      </c>
      <c r="D39" s="130">
        <v>14.543430000000001</v>
      </c>
      <c r="E39" s="137"/>
      <c r="F39" s="130">
        <v>0</v>
      </c>
      <c r="G39" s="130">
        <v>1.4E-2</v>
      </c>
      <c r="H39" s="130">
        <v>199.37494000000001</v>
      </c>
      <c r="I39" s="130">
        <v>0.05</v>
      </c>
      <c r="J39" s="130">
        <v>10.968119999999999</v>
      </c>
      <c r="K39" s="130">
        <v>0</v>
      </c>
      <c r="L39" s="130">
        <v>4.1371799999999999</v>
      </c>
      <c r="M39" s="130">
        <v>0.40264999999999995</v>
      </c>
      <c r="N39" s="137"/>
      <c r="O39" s="130">
        <v>115.94718</v>
      </c>
      <c r="P39" s="130">
        <v>17.165860000000002</v>
      </c>
      <c r="Q39" s="138"/>
      <c r="R39" s="130">
        <v>133.11304000000001</v>
      </c>
      <c r="S39" s="137"/>
      <c r="T39" s="139">
        <v>18.490000000000002</v>
      </c>
      <c r="U39" s="132"/>
      <c r="V39" s="133">
        <f t="shared" ref="V39" si="8">B39/B38-1</f>
        <v>-0.63331187712250014</v>
      </c>
      <c r="W39" s="133">
        <f t="shared" ref="W39" si="9">C39/C38-1</f>
        <v>-0.12687153825643283</v>
      </c>
      <c r="X39" s="133">
        <f t="shared" ref="X39" si="10">D39/D38-1</f>
        <v>-0.46737117744002932</v>
      </c>
      <c r="Y39" s="133">
        <f t="shared" ref="Y39" si="11">R39/R38-1</f>
        <v>-0.20921380621398455</v>
      </c>
      <c r="Z39" s="134"/>
      <c r="AA39" s="135" t="s">
        <v>92</v>
      </c>
      <c r="AB39" s="135" t="s">
        <v>92</v>
      </c>
      <c r="AC39" s="135" t="s">
        <v>92</v>
      </c>
      <c r="AD39" s="135" t="s">
        <v>92</v>
      </c>
    </row>
    <row r="40" spans="1:30">
      <c r="A40" s="82"/>
      <c r="B40" s="82"/>
      <c r="C40" s="82"/>
      <c r="D40" s="82"/>
      <c r="F40" s="97"/>
      <c r="G40" s="97"/>
      <c r="H40" s="97"/>
      <c r="I40" s="97"/>
      <c r="J40" s="97"/>
      <c r="K40" s="97"/>
      <c r="L40" s="97"/>
      <c r="M40" s="97"/>
      <c r="U40" s="110"/>
      <c r="V40" s="110"/>
    </row>
    <row r="41" spans="1:30">
      <c r="A41" s="52" t="s">
        <v>49</v>
      </c>
      <c r="B41" s="97">
        <v>0.73359999999999992</v>
      </c>
      <c r="C41" s="97">
        <v>65.1494</v>
      </c>
      <c r="D41" s="97">
        <v>22.037099999999999</v>
      </c>
      <c r="F41" s="97">
        <v>0</v>
      </c>
      <c r="G41" s="97">
        <v>0</v>
      </c>
      <c r="H41" s="97">
        <v>84.274799999999999</v>
      </c>
      <c r="I41" s="97">
        <v>2.5000000000000001E-2</v>
      </c>
      <c r="J41" s="97">
        <v>2.0047999999999999</v>
      </c>
      <c r="K41" s="97">
        <v>2.3899999999999998E-2</v>
      </c>
      <c r="L41" s="97">
        <v>0.85949999999999993</v>
      </c>
      <c r="M41" s="97">
        <v>0.7320000000000001</v>
      </c>
      <c r="O41" s="97">
        <v>77.967099999999988</v>
      </c>
      <c r="P41" s="97">
        <v>9.9529999999999994</v>
      </c>
      <c r="R41" s="38">
        <v>87.920099999999991</v>
      </c>
      <c r="T41" s="38">
        <v>17.8</v>
      </c>
      <c r="U41" s="110"/>
      <c r="V41" s="111" t="s">
        <v>92</v>
      </c>
      <c r="W41" s="111" t="s">
        <v>92</v>
      </c>
      <c r="X41" s="111" t="s">
        <v>92</v>
      </c>
      <c r="Y41" s="111" t="s">
        <v>92</v>
      </c>
      <c r="AA41" s="111" t="s">
        <v>92</v>
      </c>
      <c r="AB41" s="111" t="s">
        <v>92</v>
      </c>
      <c r="AC41" s="111" t="s">
        <v>92</v>
      </c>
      <c r="AD41" s="111" t="s">
        <v>92</v>
      </c>
    </row>
    <row r="42" spans="1:30">
      <c r="A42" s="52" t="s">
        <v>50</v>
      </c>
      <c r="B42" s="97">
        <v>1.4447000000000001</v>
      </c>
      <c r="C42" s="97">
        <v>73.957400000000007</v>
      </c>
      <c r="D42" s="97">
        <v>28.465900000000001</v>
      </c>
      <c r="E42" s="97"/>
      <c r="F42" s="97">
        <v>0</v>
      </c>
      <c r="G42" s="97">
        <v>1.5800000000000002E-2</v>
      </c>
      <c r="H42" s="97">
        <v>99.694400000000002</v>
      </c>
      <c r="I42" s="97">
        <v>7.4999999999999997E-2</v>
      </c>
      <c r="J42" s="97">
        <v>1.9244999999999999</v>
      </c>
      <c r="K42" s="97">
        <v>0</v>
      </c>
      <c r="L42" s="97">
        <v>1.3900999999999999</v>
      </c>
      <c r="M42" s="97">
        <v>0.76849999999999996</v>
      </c>
      <c r="N42" s="97"/>
      <c r="O42" s="97">
        <v>91.447199999999995</v>
      </c>
      <c r="P42" s="97">
        <v>12.4208</v>
      </c>
      <c r="Q42" s="97"/>
      <c r="R42" s="38">
        <v>103.86800000000001</v>
      </c>
      <c r="S42" s="97"/>
      <c r="T42" s="38">
        <v>17</v>
      </c>
      <c r="U42" s="110"/>
      <c r="V42" s="111" t="s">
        <v>92</v>
      </c>
      <c r="W42" s="111" t="s">
        <v>92</v>
      </c>
      <c r="X42" s="111" t="s">
        <v>92</v>
      </c>
      <c r="Y42" s="111" t="s">
        <v>92</v>
      </c>
      <c r="AA42" s="113">
        <f t="shared" ref="AA42:AA48" si="12">B42/B41-1</f>
        <v>0.96932933478735039</v>
      </c>
      <c r="AB42" s="113">
        <f t="shared" ref="AB42:AB48" si="13">C42/C41-1</f>
        <v>0.13519694732415055</v>
      </c>
      <c r="AC42" s="113">
        <f t="shared" ref="AC42:AC48" si="14">D42/D41-1</f>
        <v>0.29172622532002856</v>
      </c>
      <c r="AD42" s="113">
        <f t="shared" ref="AD42:AD48" si="15">R42/R41-1</f>
        <v>0.18139083099314068</v>
      </c>
    </row>
    <row r="43" spans="1:30">
      <c r="A43" s="52" t="s">
        <v>51</v>
      </c>
      <c r="B43" s="97">
        <v>5.2686999999999991</v>
      </c>
      <c r="C43" s="97">
        <v>85.086399999999998</v>
      </c>
      <c r="D43" s="97">
        <v>48.482700000000001</v>
      </c>
      <c r="F43" s="97">
        <v>0</v>
      </c>
      <c r="G43" s="97">
        <v>0</v>
      </c>
      <c r="H43" s="97">
        <v>133.756</v>
      </c>
      <c r="I43" s="97">
        <v>7.1499999999999994E-2</v>
      </c>
      <c r="J43" s="97">
        <v>3.1507999999999998</v>
      </c>
      <c r="K43" s="97">
        <v>3.3000000000000002E-2</v>
      </c>
      <c r="L43" s="97">
        <v>1.4758</v>
      </c>
      <c r="M43" s="97">
        <v>0.35070000000000001</v>
      </c>
      <c r="O43" s="97">
        <v>119.1987</v>
      </c>
      <c r="P43" s="97">
        <v>19.639099999999999</v>
      </c>
      <c r="R43" s="38">
        <v>138.83779999999999</v>
      </c>
      <c r="T43" s="38">
        <v>17.7</v>
      </c>
      <c r="U43" s="110"/>
      <c r="V43" s="111" t="s">
        <v>92</v>
      </c>
      <c r="W43" s="111" t="s">
        <v>92</v>
      </c>
      <c r="X43" s="111" t="s">
        <v>92</v>
      </c>
      <c r="Y43" s="111" t="s">
        <v>92</v>
      </c>
      <c r="AA43" s="113">
        <f t="shared" si="12"/>
        <v>2.646916314805841</v>
      </c>
      <c r="AB43" s="113">
        <f t="shared" si="13"/>
        <v>0.15047851871482765</v>
      </c>
      <c r="AC43" s="113">
        <f t="shared" si="14"/>
        <v>0.70318521459008854</v>
      </c>
      <c r="AD43" s="113">
        <f t="shared" si="15"/>
        <v>0.3366753956945352</v>
      </c>
    </row>
    <row r="44" spans="1:30">
      <c r="A44" s="52" t="s">
        <v>52</v>
      </c>
      <c r="B44" s="97">
        <v>1.8250999999999999</v>
      </c>
      <c r="C44" s="97">
        <v>80.003599999999992</v>
      </c>
      <c r="D44" s="97">
        <v>38.830600000000004</v>
      </c>
      <c r="F44" s="97">
        <v>0</v>
      </c>
      <c r="G44" s="97">
        <v>0</v>
      </c>
      <c r="H44" s="97">
        <v>116.8526</v>
      </c>
      <c r="I44" s="97">
        <v>0.52529999999999999</v>
      </c>
      <c r="J44" s="97">
        <v>1.7694000000000001</v>
      </c>
      <c r="K44" s="97">
        <v>6.13E-2</v>
      </c>
      <c r="L44" s="97">
        <v>0.43389999999999995</v>
      </c>
      <c r="M44" s="97">
        <v>1.0171000000000001</v>
      </c>
      <c r="O44" s="97">
        <v>100.5539</v>
      </c>
      <c r="P44" s="97">
        <v>20.105499999999999</v>
      </c>
      <c r="R44" s="38">
        <v>120.6593</v>
      </c>
      <c r="T44" s="38">
        <v>17.2</v>
      </c>
      <c r="U44" s="110"/>
      <c r="V44" s="111" t="s">
        <v>92</v>
      </c>
      <c r="W44" s="111" t="s">
        <v>92</v>
      </c>
      <c r="X44" s="111" t="s">
        <v>92</v>
      </c>
      <c r="Y44" s="111" t="s">
        <v>92</v>
      </c>
      <c r="AA44" s="113">
        <f t="shared" si="12"/>
        <v>-0.65359576366086514</v>
      </c>
      <c r="AB44" s="113">
        <f t="shared" si="13"/>
        <v>-5.9736926230278931E-2</v>
      </c>
      <c r="AC44" s="113">
        <f t="shared" si="14"/>
        <v>-0.19908338438247042</v>
      </c>
      <c r="AD44" s="113">
        <f t="shared" si="15"/>
        <v>-0.13093336252807219</v>
      </c>
    </row>
    <row r="45" spans="1:30">
      <c r="A45" s="52" t="s">
        <v>53</v>
      </c>
      <c r="B45" s="97">
        <v>2.298</v>
      </c>
      <c r="C45" s="97">
        <v>75.872</v>
      </c>
      <c r="D45" s="97">
        <v>27.404700000000002</v>
      </c>
      <c r="E45" s="97"/>
      <c r="F45" s="97">
        <v>0</v>
      </c>
      <c r="G45" s="97">
        <v>0</v>
      </c>
      <c r="H45" s="97">
        <v>100.99590000000001</v>
      </c>
      <c r="I45" s="97">
        <v>0.52480000000000004</v>
      </c>
      <c r="J45" s="97">
        <v>2.2975000000000003</v>
      </c>
      <c r="K45" s="97">
        <v>1.01E-2</v>
      </c>
      <c r="L45" s="97">
        <v>1.4584000000000001</v>
      </c>
      <c r="M45" s="97">
        <v>0.28809999999999997</v>
      </c>
      <c r="N45" s="97"/>
      <c r="O45" s="97">
        <v>90.222700000000003</v>
      </c>
      <c r="P45" s="97">
        <v>15.3522</v>
      </c>
      <c r="Q45" s="97"/>
      <c r="R45" s="38">
        <v>105.57470000000001</v>
      </c>
      <c r="S45" s="97"/>
      <c r="T45" s="38">
        <v>17</v>
      </c>
      <c r="U45" s="110"/>
      <c r="V45" s="113">
        <f t="shared" ref="V45:X48" si="16">B45/B41-1</f>
        <v>2.1324972737186481</v>
      </c>
      <c r="W45" s="113">
        <f t="shared" si="16"/>
        <v>0.16458478512465202</v>
      </c>
      <c r="X45" s="113">
        <f t="shared" si="16"/>
        <v>0.24357106878854307</v>
      </c>
      <c r="Y45" s="113">
        <f>R45/R41-1</f>
        <v>0.2008027743371541</v>
      </c>
      <c r="AA45" s="113">
        <f t="shared" si="12"/>
        <v>0.25910908991288162</v>
      </c>
      <c r="AB45" s="113">
        <f t="shared" si="13"/>
        <v>-5.1642676079576288E-2</v>
      </c>
      <c r="AC45" s="113">
        <f t="shared" si="14"/>
        <v>-0.29424989570081328</v>
      </c>
      <c r="AD45" s="113">
        <f t="shared" si="15"/>
        <v>-0.12501812955984326</v>
      </c>
    </row>
    <row r="46" spans="1:30">
      <c r="A46" s="52" t="s">
        <v>54</v>
      </c>
      <c r="B46" s="97">
        <v>4.4075999999999995</v>
      </c>
      <c r="C46" s="97">
        <v>86.523400000000009</v>
      </c>
      <c r="D46" s="97">
        <v>26.137899999999998</v>
      </c>
      <c r="E46" s="97"/>
      <c r="F46" s="97">
        <v>0</v>
      </c>
      <c r="G46" s="97">
        <v>0</v>
      </c>
      <c r="H46" s="97">
        <v>109.3083</v>
      </c>
      <c r="I46" s="97">
        <v>1.1052</v>
      </c>
      <c r="J46" s="97">
        <v>3.6061999999999999</v>
      </c>
      <c r="K46" s="97">
        <v>3.44E-2</v>
      </c>
      <c r="L46" s="97">
        <v>2.1330999999999998</v>
      </c>
      <c r="M46" s="97">
        <v>0.88179999999999992</v>
      </c>
      <c r="N46" s="97"/>
      <c r="O46" s="97">
        <v>99.344599999999986</v>
      </c>
      <c r="P46" s="97">
        <v>17.7242</v>
      </c>
      <c r="Q46" s="97"/>
      <c r="R46" s="38">
        <v>117.06890000000001</v>
      </c>
      <c r="S46" s="97"/>
      <c r="T46" s="38">
        <v>17.3</v>
      </c>
      <c r="U46" s="110"/>
      <c r="V46" s="113">
        <f t="shared" si="16"/>
        <v>2.05087561431439</v>
      </c>
      <c r="W46" s="113">
        <f t="shared" si="16"/>
        <v>0.16990862307220111</v>
      </c>
      <c r="X46" s="113">
        <f t="shared" si="16"/>
        <v>-8.178206204616767E-2</v>
      </c>
      <c r="Y46" s="113">
        <f t="shared" ref="Y46:Y48" si="17">R46/R42-1</f>
        <v>0.12709304116763587</v>
      </c>
      <c r="AA46" s="113">
        <f t="shared" si="12"/>
        <v>0.9180156657963443</v>
      </c>
      <c r="AB46" s="113">
        <f t="shared" si="13"/>
        <v>0.14038644032053993</v>
      </c>
      <c r="AC46" s="113">
        <f t="shared" si="14"/>
        <v>-4.6225647425441774E-2</v>
      </c>
      <c r="AD46" s="113">
        <f t="shared" si="15"/>
        <v>0.10887267498747333</v>
      </c>
    </row>
    <row r="47" spans="1:30">
      <c r="A47" s="52" t="s">
        <v>55</v>
      </c>
      <c r="B47" s="97">
        <v>4.4676999999999998</v>
      </c>
      <c r="C47" s="97">
        <v>87.980699999999999</v>
      </c>
      <c r="D47" s="97">
        <v>29.183900000000001</v>
      </c>
      <c r="E47" s="97"/>
      <c r="F47" s="97">
        <v>0</v>
      </c>
      <c r="G47" s="97">
        <v>0</v>
      </c>
      <c r="H47" s="97">
        <v>116.874</v>
      </c>
      <c r="I47" s="97">
        <v>0.13880000000000001</v>
      </c>
      <c r="J47" s="97">
        <v>3.0666000000000002</v>
      </c>
      <c r="K47" s="97">
        <v>0</v>
      </c>
      <c r="L47" s="97">
        <v>0.99560000000000004</v>
      </c>
      <c r="M47" s="97">
        <v>0.55740000000000001</v>
      </c>
      <c r="N47" s="97"/>
      <c r="O47" s="97">
        <v>106.4417</v>
      </c>
      <c r="P47" s="97">
        <v>15.1906</v>
      </c>
      <c r="Q47" s="97"/>
      <c r="R47" s="38">
        <v>121.63229999999999</v>
      </c>
      <c r="S47" s="97"/>
      <c r="T47" s="38">
        <v>18.5</v>
      </c>
      <c r="U47" s="110"/>
      <c r="V47" s="113">
        <f t="shared" si="16"/>
        <v>-0.15202991250213516</v>
      </c>
      <c r="W47" s="113">
        <f t="shared" si="16"/>
        <v>3.4016011959608239E-2</v>
      </c>
      <c r="X47" s="113">
        <f t="shared" si="16"/>
        <v>-0.39805538882941749</v>
      </c>
      <c r="Y47" s="113">
        <f t="shared" si="17"/>
        <v>-0.12392518463991797</v>
      </c>
      <c r="AA47" s="113">
        <f t="shared" si="12"/>
        <v>1.3635538615119458E-2</v>
      </c>
      <c r="AB47" s="113">
        <f t="shared" si="13"/>
        <v>1.6842842514279255E-2</v>
      </c>
      <c r="AC47" s="113">
        <f t="shared" si="14"/>
        <v>0.11653575841976616</v>
      </c>
      <c r="AD47" s="113">
        <f t="shared" si="15"/>
        <v>3.8980463641496321E-2</v>
      </c>
    </row>
    <row r="48" spans="1:30">
      <c r="A48" s="52" t="s">
        <v>56</v>
      </c>
      <c r="B48" s="97">
        <v>3.6229000000000005</v>
      </c>
      <c r="C48" s="97">
        <v>78.296000000000006</v>
      </c>
      <c r="D48" s="97">
        <v>30.891299999999998</v>
      </c>
      <c r="E48" s="97"/>
      <c r="F48" s="97">
        <v>0</v>
      </c>
      <c r="G48" s="97">
        <v>5.5E-2</v>
      </c>
      <c r="H48" s="97">
        <v>104.70760000000001</v>
      </c>
      <c r="I48" s="97">
        <v>1.085</v>
      </c>
      <c r="J48" s="97">
        <v>3.5270000000000001</v>
      </c>
      <c r="K48" s="97">
        <v>0</v>
      </c>
      <c r="L48" s="97">
        <v>1.8541000000000001</v>
      </c>
      <c r="M48" s="97">
        <v>1.5818000000000001</v>
      </c>
      <c r="N48" s="97"/>
      <c r="O48" s="97">
        <v>99.246700000000004</v>
      </c>
      <c r="P48" s="97">
        <v>13.563400000000001</v>
      </c>
      <c r="Q48" s="97"/>
      <c r="R48" s="38">
        <v>112.81020000000001</v>
      </c>
      <c r="S48" s="97"/>
      <c r="T48" s="38">
        <v>18.3</v>
      </c>
      <c r="U48" s="110"/>
      <c r="V48" s="113">
        <f t="shared" si="16"/>
        <v>0.98504191551147913</v>
      </c>
      <c r="W48" s="113">
        <f t="shared" si="16"/>
        <v>-2.1344039518221503E-2</v>
      </c>
      <c r="X48" s="113">
        <f t="shared" si="16"/>
        <v>-0.20445988473008414</v>
      </c>
      <c r="Y48" s="113">
        <f t="shared" si="17"/>
        <v>-6.5051761447314838E-2</v>
      </c>
      <c r="AA48" s="113">
        <f t="shared" si="12"/>
        <v>-0.18909058352172248</v>
      </c>
      <c r="AB48" s="113">
        <f t="shared" si="13"/>
        <v>-0.11007755109927508</v>
      </c>
      <c r="AC48" s="113">
        <f t="shared" si="14"/>
        <v>5.8504860556676697E-2</v>
      </c>
      <c r="AD48" s="113">
        <f t="shared" si="15"/>
        <v>-7.2530898453782244E-2</v>
      </c>
    </row>
    <row r="49" spans="1:30">
      <c r="A49" s="52" t="s">
        <v>102</v>
      </c>
      <c r="B49" s="97">
        <v>4.3312999999999997</v>
      </c>
      <c r="C49" s="97">
        <v>76.996000000000009</v>
      </c>
      <c r="D49" s="97">
        <v>15.943300000000001</v>
      </c>
      <c r="E49" s="97"/>
      <c r="F49" s="97">
        <v>0</v>
      </c>
      <c r="G49" s="97">
        <v>0.24529999999999999</v>
      </c>
      <c r="H49" s="97">
        <v>91.618500000000012</v>
      </c>
      <c r="I49" s="97">
        <v>0.24</v>
      </c>
      <c r="J49" s="97">
        <v>3.9624000000000001</v>
      </c>
      <c r="K49" s="97">
        <v>0</v>
      </c>
      <c r="L49" s="97">
        <v>0.89170000000000005</v>
      </c>
      <c r="M49" s="97">
        <v>0.31279999999999997</v>
      </c>
      <c r="N49" s="97"/>
      <c r="O49" s="97">
        <v>85.847300000000004</v>
      </c>
      <c r="P49" s="97">
        <v>11.423300000000001</v>
      </c>
      <c r="Q49" s="97"/>
      <c r="R49" s="38">
        <v>97.270600000000002</v>
      </c>
      <c r="S49" s="97"/>
      <c r="T49" s="38">
        <v>18.8</v>
      </c>
      <c r="U49" s="110"/>
      <c r="V49" s="113">
        <f t="shared" ref="V49:V51" si="18">B49/B45-1</f>
        <v>0.88481288076588327</v>
      </c>
      <c r="W49" s="113">
        <f t="shared" ref="W49:W51" si="19">C49/C45-1</f>
        <v>1.4814424293547068E-2</v>
      </c>
      <c r="X49" s="113">
        <f t="shared" ref="X49:X51" si="20">D49/D45-1</f>
        <v>-0.41822753031414317</v>
      </c>
      <c r="Y49" s="113">
        <f t="shared" ref="Y49:Y51" si="21">R49/R45-1</f>
        <v>-7.865615530993697E-2</v>
      </c>
      <c r="AA49" s="113">
        <f t="shared" ref="AA49:AA51" si="22">B49/B48-1</f>
        <v>0.1955339645035743</v>
      </c>
      <c r="AB49" s="113">
        <f t="shared" ref="AB49:AB51" si="23">C49/C48-1</f>
        <v>-1.6603657913558778E-2</v>
      </c>
      <c r="AC49" s="113">
        <f t="shared" ref="AC49:AC51" si="24">D49/D48-1</f>
        <v>-0.48389028626182773</v>
      </c>
      <c r="AD49" s="113">
        <f t="shared" ref="AD49:AD51" si="25">R49/R48-1</f>
        <v>-0.13774995523454447</v>
      </c>
    </row>
    <row r="50" spans="1:30">
      <c r="A50" s="52" t="s">
        <v>103</v>
      </c>
      <c r="B50" s="97">
        <v>5.6041999999999996</v>
      </c>
      <c r="C50" s="97">
        <v>84.368499999999997</v>
      </c>
      <c r="D50" s="97">
        <v>13.8834</v>
      </c>
      <c r="E50" s="97"/>
      <c r="F50" s="97">
        <v>0</v>
      </c>
      <c r="G50" s="97">
        <v>0.27510000000000001</v>
      </c>
      <c r="H50" s="97">
        <v>96.564700000000002</v>
      </c>
      <c r="I50" s="97">
        <v>0.86470000000000002</v>
      </c>
      <c r="J50" s="97">
        <v>3.3673999999999999</v>
      </c>
      <c r="K50" s="97">
        <v>0</v>
      </c>
      <c r="L50" s="97">
        <v>2.4196999999999997</v>
      </c>
      <c r="M50" s="97">
        <v>0.36439999999999995</v>
      </c>
      <c r="N50" s="97"/>
      <c r="O50" s="97">
        <v>90.248599999999996</v>
      </c>
      <c r="P50" s="97">
        <v>13.607600000000001</v>
      </c>
      <c r="Q50" s="97"/>
      <c r="R50" s="38">
        <v>103.8561</v>
      </c>
      <c r="S50" s="97"/>
      <c r="T50" s="38">
        <v>18.600000000000001</v>
      </c>
      <c r="U50" s="110"/>
      <c r="V50" s="113">
        <f t="shared" si="18"/>
        <v>0.27148561575460572</v>
      </c>
      <c r="W50" s="113">
        <f t="shared" si="19"/>
        <v>-2.490540131340202E-2</v>
      </c>
      <c r="X50" s="113">
        <f t="shared" si="20"/>
        <v>-0.468840266433034</v>
      </c>
      <c r="Y50" s="113">
        <f t="shared" si="21"/>
        <v>-0.11286345049795476</v>
      </c>
      <c r="AA50" s="113">
        <f t="shared" si="22"/>
        <v>0.2938840532865421</v>
      </c>
      <c r="AB50" s="113">
        <f t="shared" si="23"/>
        <v>9.5751727362460182E-2</v>
      </c>
      <c r="AC50" s="113">
        <f t="shared" si="24"/>
        <v>-0.12920160819905546</v>
      </c>
      <c r="AD50" s="113">
        <f t="shared" si="25"/>
        <v>6.7702882474252268E-2</v>
      </c>
    </row>
    <row r="51" spans="1:30">
      <c r="A51" s="52" t="s">
        <v>104</v>
      </c>
      <c r="B51" s="97">
        <v>6.4511000000000003</v>
      </c>
      <c r="C51" s="97">
        <v>72.704000000000008</v>
      </c>
      <c r="D51" s="97">
        <v>11.648899999999999</v>
      </c>
      <c r="E51" s="97"/>
      <c r="F51" s="97">
        <v>0</v>
      </c>
      <c r="G51" s="97">
        <v>0</v>
      </c>
      <c r="H51" s="97">
        <v>84.004400000000004</v>
      </c>
      <c r="I51" s="97">
        <v>0.44499999999999995</v>
      </c>
      <c r="J51" s="97">
        <v>3.8984999999999999</v>
      </c>
      <c r="K51" s="97">
        <v>0</v>
      </c>
      <c r="L51" s="97">
        <v>2.2885</v>
      </c>
      <c r="M51" s="97">
        <v>0.16760000000000003</v>
      </c>
      <c r="N51" s="97"/>
      <c r="O51" s="97">
        <v>75.799800000000005</v>
      </c>
      <c r="P51" s="97">
        <v>15.004199999999999</v>
      </c>
      <c r="Q51" s="97"/>
      <c r="R51" s="38">
        <v>90.804000000000002</v>
      </c>
      <c r="S51" s="97"/>
      <c r="T51" s="38">
        <v>19.600000000000001</v>
      </c>
      <c r="U51" s="110"/>
      <c r="V51" s="113">
        <f t="shared" si="18"/>
        <v>0.44394207310249145</v>
      </c>
      <c r="W51" s="113">
        <f t="shared" si="19"/>
        <v>-0.17363694537551977</v>
      </c>
      <c r="X51" s="113">
        <f t="shared" si="20"/>
        <v>-0.60084498644800732</v>
      </c>
      <c r="Y51" s="113">
        <f t="shared" si="21"/>
        <v>-0.25345487999486971</v>
      </c>
      <c r="AA51" s="113">
        <f t="shared" si="22"/>
        <v>0.15111880375432718</v>
      </c>
      <c r="AB51" s="113">
        <f t="shared" si="23"/>
        <v>-0.13825657680295356</v>
      </c>
      <c r="AC51" s="113">
        <f t="shared" si="24"/>
        <v>-0.16094760649408646</v>
      </c>
      <c r="AD51" s="113">
        <f t="shared" si="25"/>
        <v>-0.12567485203083884</v>
      </c>
    </row>
    <row r="52" spans="1:30">
      <c r="A52" s="52" t="s">
        <v>105</v>
      </c>
      <c r="B52" s="97">
        <v>4.7554999999999996</v>
      </c>
      <c r="C52" s="97">
        <v>57.629199999999997</v>
      </c>
      <c r="D52" s="97">
        <v>5.5629999999999997</v>
      </c>
      <c r="E52" s="97"/>
      <c r="F52" s="97">
        <v>0</v>
      </c>
      <c r="G52" s="97">
        <v>0</v>
      </c>
      <c r="H52" s="97">
        <v>61.028099999999995</v>
      </c>
      <c r="I52" s="97">
        <v>0.36449999999999999</v>
      </c>
      <c r="J52" s="97">
        <v>3.7964000000000002</v>
      </c>
      <c r="K52" s="97">
        <v>0</v>
      </c>
      <c r="L52" s="97">
        <v>2.4064999999999999</v>
      </c>
      <c r="M52" s="97">
        <v>0.35230000000000006</v>
      </c>
      <c r="N52" s="97"/>
      <c r="O52" s="97">
        <v>59.515699999999995</v>
      </c>
      <c r="P52" s="97">
        <v>8.4319000000000006</v>
      </c>
      <c r="Q52" s="97"/>
      <c r="R52" s="38">
        <v>67.947699999999998</v>
      </c>
      <c r="S52" s="97"/>
      <c r="T52" s="38">
        <v>20.6</v>
      </c>
      <c r="U52" s="110"/>
      <c r="V52" s="113">
        <f t="shared" ref="V52:V53" si="26">B52/B48-1</f>
        <v>0.31262248474978582</v>
      </c>
      <c r="W52" s="113">
        <f t="shared" ref="W52:W53" si="27">C52/C48-1</f>
        <v>-0.26395729028302861</v>
      </c>
      <c r="X52" s="113">
        <f t="shared" ref="X52:X53" si="28">D52/D48-1</f>
        <v>-0.81991693454144043</v>
      </c>
      <c r="Y52" s="113">
        <f t="shared" ref="Y52:Y53" si="29">R52/R48-1</f>
        <v>-0.39768123804407762</v>
      </c>
      <c r="AA52" s="113">
        <f t="shared" ref="AA52:AA53" si="30">B52/B51-1</f>
        <v>-0.26283889569220764</v>
      </c>
      <c r="AB52" s="113">
        <f t="shared" ref="AB52:AB53" si="31">C52/C51-1</f>
        <v>-0.20734485035211281</v>
      </c>
      <c r="AC52" s="113">
        <f t="shared" ref="AC52:AC53" si="32">D52/D51-1</f>
        <v>-0.52244417927873021</v>
      </c>
      <c r="AD52" s="113">
        <f t="shared" ref="AD52:AD53" si="33">R52/R51-1</f>
        <v>-0.25171027708030491</v>
      </c>
    </row>
    <row r="53" spans="1:30">
      <c r="A53" s="52" t="s">
        <v>109</v>
      </c>
      <c r="B53" s="97">
        <v>1.8409</v>
      </c>
      <c r="C53" s="97">
        <v>60.963100000000011</v>
      </c>
      <c r="D53" s="97">
        <v>11.276999999999999</v>
      </c>
      <c r="E53" s="97"/>
      <c r="F53" s="97">
        <v>0</v>
      </c>
      <c r="G53" s="97">
        <v>0</v>
      </c>
      <c r="H53" s="97">
        <v>66.092100000000002</v>
      </c>
      <c r="I53" s="97">
        <v>0.05</v>
      </c>
      <c r="J53" s="97">
        <v>6.1910999999999996</v>
      </c>
      <c r="K53" s="97">
        <v>0</v>
      </c>
      <c r="L53" s="97">
        <v>1.5745000000000002</v>
      </c>
      <c r="M53" s="97">
        <v>0.1736</v>
      </c>
      <c r="N53" s="97"/>
      <c r="O53" s="97">
        <v>62.847100000000005</v>
      </c>
      <c r="P53" s="97">
        <v>11.234</v>
      </c>
      <c r="Q53" s="97"/>
      <c r="R53" s="38">
        <v>74.081000000000003</v>
      </c>
      <c r="S53" s="97"/>
      <c r="T53" s="38">
        <v>20.112727272727302</v>
      </c>
      <c r="U53" s="114"/>
      <c r="V53" s="113">
        <f t="shared" si="26"/>
        <v>-0.57497748943735139</v>
      </c>
      <c r="W53" s="113">
        <f t="shared" si="27"/>
        <v>-0.20823029767780143</v>
      </c>
      <c r="X53" s="113">
        <f t="shared" si="28"/>
        <v>-0.29268093807430084</v>
      </c>
      <c r="Y53" s="113">
        <f t="shared" si="29"/>
        <v>-0.23840297068178873</v>
      </c>
      <c r="AA53" s="113">
        <f t="shared" si="30"/>
        <v>-0.61289033750394273</v>
      </c>
      <c r="AB53" s="113">
        <f t="shared" si="31"/>
        <v>5.7850881150528055E-2</v>
      </c>
      <c r="AC53" s="113">
        <f t="shared" si="32"/>
        <v>1.0271436275390977</v>
      </c>
      <c r="AD53" s="113">
        <f t="shared" si="33"/>
        <v>9.0265012649434873E-2</v>
      </c>
    </row>
    <row r="55" spans="1:30">
      <c r="A55" s="53">
        <v>44227</v>
      </c>
      <c r="B55" s="98">
        <v>1.1188</v>
      </c>
      <c r="C55" s="98">
        <v>18.406200000000002</v>
      </c>
      <c r="D55" s="98">
        <v>7.0536000000000003</v>
      </c>
      <c r="E55" s="98"/>
      <c r="F55" s="38">
        <v>0</v>
      </c>
      <c r="G55" s="38">
        <v>0</v>
      </c>
      <c r="H55" s="38">
        <v>25.1602</v>
      </c>
      <c r="I55" s="38">
        <v>7.1499999999999994E-2</v>
      </c>
      <c r="J55" s="38">
        <v>0.50380000000000003</v>
      </c>
      <c r="K55" s="38">
        <v>0</v>
      </c>
      <c r="L55" s="38">
        <v>0.82410000000000005</v>
      </c>
      <c r="M55" s="38">
        <v>1.9E-2</v>
      </c>
      <c r="N55" s="98"/>
      <c r="O55" s="98">
        <v>22.3446</v>
      </c>
      <c r="P55" s="98">
        <v>4.2341000000000006</v>
      </c>
      <c r="R55" s="38">
        <v>26.578600000000002</v>
      </c>
      <c r="T55" s="74">
        <v>17.5</v>
      </c>
      <c r="U55" s="114"/>
      <c r="V55" s="111" t="s">
        <v>92</v>
      </c>
      <c r="W55" s="111" t="s">
        <v>92</v>
      </c>
      <c r="X55" s="111" t="s">
        <v>92</v>
      </c>
      <c r="Y55" s="111" t="s">
        <v>92</v>
      </c>
      <c r="AA55" s="111" t="s">
        <v>92</v>
      </c>
      <c r="AB55" s="111" t="s">
        <v>92</v>
      </c>
      <c r="AC55" s="111" t="s">
        <v>92</v>
      </c>
      <c r="AD55" s="111" t="s">
        <v>92</v>
      </c>
    </row>
    <row r="56" spans="1:30">
      <c r="A56" s="53">
        <v>44255</v>
      </c>
      <c r="B56" s="98">
        <v>0.15380000000000002</v>
      </c>
      <c r="C56" s="98">
        <v>21.741299999999999</v>
      </c>
      <c r="D56" s="98">
        <v>11.506600000000001</v>
      </c>
      <c r="E56" s="98"/>
      <c r="F56" s="38">
        <v>0</v>
      </c>
      <c r="G56" s="38">
        <v>0</v>
      </c>
      <c r="H56" s="38">
        <v>32.739400000000003</v>
      </c>
      <c r="I56" s="38">
        <v>0.311</v>
      </c>
      <c r="J56" s="38">
        <v>0.1193</v>
      </c>
      <c r="K56" s="38">
        <v>0</v>
      </c>
      <c r="L56" s="38">
        <v>0.02</v>
      </c>
      <c r="M56" s="38">
        <v>0.21209999999999998</v>
      </c>
      <c r="N56" s="98"/>
      <c r="O56" s="98">
        <v>29.026299999999999</v>
      </c>
      <c r="P56" s="98">
        <v>4.3754999999999997</v>
      </c>
      <c r="R56" s="38">
        <v>33.401699999999998</v>
      </c>
      <c r="T56" s="74">
        <v>17.100000000000001</v>
      </c>
      <c r="U56" s="114"/>
      <c r="V56" s="111" t="s">
        <v>92</v>
      </c>
      <c r="W56" s="111" t="s">
        <v>92</v>
      </c>
      <c r="X56" s="111" t="s">
        <v>92</v>
      </c>
      <c r="Y56" s="111" t="s">
        <v>92</v>
      </c>
      <c r="AA56" s="113">
        <f t="shared" ref="AA56:AA79" si="34">B56/B55-1</f>
        <v>-0.86253128351805508</v>
      </c>
      <c r="AB56" s="113">
        <f t="shared" ref="AB56:AB79" si="35">C56/C55-1</f>
        <v>0.18119438015451306</v>
      </c>
      <c r="AC56" s="113">
        <f t="shared" ref="AC56:AC79" si="36">D56/D55-1</f>
        <v>0.63130883520471825</v>
      </c>
      <c r="AD56" s="113">
        <f>R56/R55-1</f>
        <v>0.25671404814399534</v>
      </c>
    </row>
    <row r="57" spans="1:30">
      <c r="A57" s="53">
        <v>44286</v>
      </c>
      <c r="B57" s="98">
        <v>1.0254000000000001</v>
      </c>
      <c r="C57" s="98">
        <v>35.724499999999999</v>
      </c>
      <c r="D57" s="98">
        <v>8.8445</v>
      </c>
      <c r="E57" s="98"/>
      <c r="F57" s="38">
        <v>0</v>
      </c>
      <c r="G57" s="38">
        <v>0</v>
      </c>
      <c r="H57" s="38">
        <v>43.096299999999999</v>
      </c>
      <c r="I57" s="38">
        <v>0.14230000000000001</v>
      </c>
      <c r="J57" s="38">
        <v>1.6744000000000001</v>
      </c>
      <c r="K57" s="38">
        <v>1.01E-2</v>
      </c>
      <c r="L57" s="38">
        <v>0.61429999999999996</v>
      </c>
      <c r="M57" s="38">
        <v>5.7000000000000002E-2</v>
      </c>
      <c r="N57" s="98"/>
      <c r="O57" s="98">
        <v>38.851800000000004</v>
      </c>
      <c r="P57" s="98">
        <v>6.7426000000000004</v>
      </c>
      <c r="R57" s="38">
        <v>45.594399999999993</v>
      </c>
      <c r="T57" s="74">
        <v>16.7</v>
      </c>
      <c r="U57" s="114"/>
      <c r="V57" s="111" t="s">
        <v>92</v>
      </c>
      <c r="W57" s="111" t="s">
        <v>92</v>
      </c>
      <c r="X57" s="111" t="s">
        <v>92</v>
      </c>
      <c r="Y57" s="111" t="s">
        <v>92</v>
      </c>
      <c r="AA57" s="113">
        <f t="shared" si="34"/>
        <v>5.6671001300390111</v>
      </c>
      <c r="AB57" s="113">
        <f t="shared" si="35"/>
        <v>0.64316301233136941</v>
      </c>
      <c r="AC57" s="113">
        <f t="shared" si="36"/>
        <v>-0.23135417934055247</v>
      </c>
      <c r="AD57" s="113">
        <f t="shared" ref="AD57:AD79" si="37">R57/R56-1</f>
        <v>0.36503231871431674</v>
      </c>
    </row>
    <row r="58" spans="1:30">
      <c r="A58" s="53">
        <v>44316</v>
      </c>
      <c r="B58" s="98">
        <v>0.32780000000000004</v>
      </c>
      <c r="C58" s="98">
        <v>27.522500000000001</v>
      </c>
      <c r="D58" s="98">
        <v>7.8985000000000003</v>
      </c>
      <c r="E58" s="98"/>
      <c r="F58" s="38">
        <v>0</v>
      </c>
      <c r="G58" s="38">
        <v>0</v>
      </c>
      <c r="H58" s="38">
        <v>33.828000000000003</v>
      </c>
      <c r="I58" s="38">
        <v>0.39889999999999998</v>
      </c>
      <c r="J58" s="38">
        <v>0.92100000000000004</v>
      </c>
      <c r="K58" s="38">
        <v>0</v>
      </c>
      <c r="L58" s="38">
        <v>0.2462</v>
      </c>
      <c r="M58" s="38">
        <v>0.35470000000000002</v>
      </c>
      <c r="N58" s="98"/>
      <c r="O58" s="98">
        <v>30.654799999999998</v>
      </c>
      <c r="P58" s="98">
        <v>5.0940000000000003</v>
      </c>
      <c r="R58" s="38">
        <v>35.748800000000003</v>
      </c>
      <c r="T58" s="75">
        <v>16.8</v>
      </c>
      <c r="U58" s="114"/>
      <c r="V58" s="111" t="s">
        <v>92</v>
      </c>
      <c r="W58" s="111" t="s">
        <v>92</v>
      </c>
      <c r="X58" s="111" t="s">
        <v>92</v>
      </c>
      <c r="Y58" s="111" t="s">
        <v>92</v>
      </c>
      <c r="AA58" s="113" t="s">
        <v>92</v>
      </c>
      <c r="AB58" s="113">
        <f t="shared" si="35"/>
        <v>-0.22959033716357113</v>
      </c>
      <c r="AC58" s="113">
        <f t="shared" si="36"/>
        <v>-0.10695912714116118</v>
      </c>
      <c r="AD58" s="113">
        <f t="shared" si="37"/>
        <v>-0.21593879950169304</v>
      </c>
    </row>
    <row r="59" spans="1:30">
      <c r="A59" s="53">
        <v>44347</v>
      </c>
      <c r="B59" s="98">
        <v>0.8851</v>
      </c>
      <c r="C59" s="98">
        <v>26.026499999999999</v>
      </c>
      <c r="D59" s="98">
        <v>6.8093999999999992</v>
      </c>
      <c r="E59" s="98"/>
      <c r="F59" s="38">
        <v>0</v>
      </c>
      <c r="G59" s="38">
        <v>0</v>
      </c>
      <c r="H59" s="38">
        <v>32.4343</v>
      </c>
      <c r="I59" s="38">
        <v>0.02</v>
      </c>
      <c r="J59" s="38">
        <v>0.68229999999999991</v>
      </c>
      <c r="K59" s="38">
        <v>3.44E-2</v>
      </c>
      <c r="L59" s="38">
        <v>0.38339999999999996</v>
      </c>
      <c r="M59" s="38">
        <v>0.16669999999999999</v>
      </c>
      <c r="N59" s="98"/>
      <c r="O59" s="98">
        <v>27.361599999999999</v>
      </c>
      <c r="P59" s="98">
        <v>6.3593999999999999</v>
      </c>
      <c r="R59" s="38">
        <v>33.720999999999997</v>
      </c>
      <c r="T59" s="75">
        <v>16.7</v>
      </c>
      <c r="U59" s="114"/>
      <c r="V59" s="111" t="s">
        <v>92</v>
      </c>
      <c r="W59" s="111" t="s">
        <v>92</v>
      </c>
      <c r="X59" s="111" t="s">
        <v>92</v>
      </c>
      <c r="Y59" s="111" t="s">
        <v>92</v>
      </c>
      <c r="AA59" s="113">
        <f t="shared" si="34"/>
        <v>1.7001220256253808</v>
      </c>
      <c r="AB59" s="113">
        <f t="shared" si="35"/>
        <v>-5.4355527295848916E-2</v>
      </c>
      <c r="AC59" s="113">
        <f t="shared" si="36"/>
        <v>-0.13788694055833395</v>
      </c>
      <c r="AD59" s="113">
        <f t="shared" si="37"/>
        <v>-5.6723582330036382E-2</v>
      </c>
    </row>
    <row r="60" spans="1:30">
      <c r="A60" s="53">
        <v>44377</v>
      </c>
      <c r="B60" s="98">
        <v>3.1946999999999997</v>
      </c>
      <c r="C60" s="98">
        <v>32.974400000000003</v>
      </c>
      <c r="D60" s="98">
        <v>11.43</v>
      </c>
      <c r="E60" s="98"/>
      <c r="F60" s="38">
        <v>0</v>
      </c>
      <c r="G60" s="38">
        <v>0</v>
      </c>
      <c r="H60" s="38">
        <v>43.045999999999999</v>
      </c>
      <c r="I60" s="38">
        <v>0.68629999999999991</v>
      </c>
      <c r="J60" s="38">
        <v>2.0028999999999999</v>
      </c>
      <c r="K60" s="38">
        <v>0</v>
      </c>
      <c r="L60" s="38">
        <v>1.5035000000000001</v>
      </c>
      <c r="M60" s="38">
        <v>0.3604</v>
      </c>
      <c r="N60" s="98"/>
      <c r="O60" s="98">
        <v>41.328199999999995</v>
      </c>
      <c r="P60" s="98">
        <v>6.2708000000000004</v>
      </c>
      <c r="R60" s="38">
        <v>47.5991</v>
      </c>
      <c r="T60" s="75">
        <v>18.3</v>
      </c>
      <c r="U60" s="114"/>
      <c r="V60" s="111" t="s">
        <v>92</v>
      </c>
      <c r="W60" s="111" t="s">
        <v>92</v>
      </c>
      <c r="X60" s="111" t="s">
        <v>92</v>
      </c>
      <c r="Y60" s="111" t="s">
        <v>92</v>
      </c>
      <c r="AA60" s="113">
        <f t="shared" si="34"/>
        <v>2.6094226641057503</v>
      </c>
      <c r="AB60" s="113">
        <f t="shared" si="35"/>
        <v>0.26695483449561053</v>
      </c>
      <c r="AC60" s="113">
        <f t="shared" si="36"/>
        <v>0.67856198784033861</v>
      </c>
      <c r="AD60" s="113">
        <f t="shared" si="37"/>
        <v>0.411556596779455</v>
      </c>
    </row>
    <row r="61" spans="1:30">
      <c r="A61" s="53">
        <v>44408</v>
      </c>
      <c r="B61" s="98">
        <v>1.2755999999999998</v>
      </c>
      <c r="C61" s="98">
        <v>24.6312</v>
      </c>
      <c r="D61" s="98">
        <v>9.741200000000001</v>
      </c>
      <c r="E61" s="98"/>
      <c r="F61" s="38">
        <v>0</v>
      </c>
      <c r="G61" s="38">
        <v>0</v>
      </c>
      <c r="H61" s="38">
        <v>34.384500000000003</v>
      </c>
      <c r="I61" s="38">
        <v>0.13880000000000001</v>
      </c>
      <c r="J61" s="38">
        <v>0.45539999999999997</v>
      </c>
      <c r="K61" s="38">
        <v>0</v>
      </c>
      <c r="L61" s="38">
        <v>0.45350000000000001</v>
      </c>
      <c r="M61" s="38">
        <v>0.21590000000000001</v>
      </c>
      <c r="N61" s="98"/>
      <c r="O61" s="98">
        <v>32.167700000000004</v>
      </c>
      <c r="P61" s="98">
        <v>3.4803000000000002</v>
      </c>
      <c r="R61" s="38">
        <v>35.648000000000003</v>
      </c>
      <c r="T61" s="75">
        <v>18.600000000000001</v>
      </c>
      <c r="U61" s="114"/>
      <c r="V61" s="111" t="s">
        <v>92</v>
      </c>
      <c r="W61" s="111" t="s">
        <v>92</v>
      </c>
      <c r="X61" s="111" t="s">
        <v>92</v>
      </c>
      <c r="Y61" s="111" t="s">
        <v>92</v>
      </c>
      <c r="AA61" s="113">
        <f t="shared" si="34"/>
        <v>-0.60071368203587194</v>
      </c>
      <c r="AB61" s="113">
        <f t="shared" si="35"/>
        <v>-0.25302052501334371</v>
      </c>
      <c r="AC61" s="113">
        <f t="shared" si="36"/>
        <v>-0.1477515310586176</v>
      </c>
      <c r="AD61" s="113">
        <f t="shared" si="37"/>
        <v>-0.25107827669010541</v>
      </c>
    </row>
    <row r="62" spans="1:30">
      <c r="A62" s="53">
        <v>44439</v>
      </c>
      <c r="B62" s="98">
        <v>2.1406999999999998</v>
      </c>
      <c r="C62" s="98">
        <v>31.5534</v>
      </c>
      <c r="D62" s="98">
        <v>8.5184999999999995</v>
      </c>
      <c r="E62" s="98"/>
      <c r="F62" s="38">
        <v>0</v>
      </c>
      <c r="G62" s="38">
        <v>0</v>
      </c>
      <c r="H62" s="38">
        <v>40.476900000000001</v>
      </c>
      <c r="I62" s="38">
        <v>0</v>
      </c>
      <c r="J62" s="38">
        <v>1.1202999999999999</v>
      </c>
      <c r="K62" s="38">
        <v>0</v>
      </c>
      <c r="L62" s="38">
        <v>0.53510000000000002</v>
      </c>
      <c r="M62" s="38">
        <v>8.0299999999999996E-2</v>
      </c>
      <c r="N62" s="98"/>
      <c r="O62" s="98">
        <v>37.494800000000005</v>
      </c>
      <c r="P62" s="98">
        <v>4.7178000000000004</v>
      </c>
      <c r="R62" s="38">
        <v>42.212599999999995</v>
      </c>
      <c r="T62" s="75">
        <v>18.399999999999999</v>
      </c>
      <c r="U62" s="114"/>
      <c r="V62" s="111" t="s">
        <v>92</v>
      </c>
      <c r="W62" s="111" t="s">
        <v>92</v>
      </c>
      <c r="X62" s="111" t="s">
        <v>92</v>
      </c>
      <c r="Y62" s="111" t="s">
        <v>92</v>
      </c>
      <c r="AA62" s="113">
        <f t="shared" si="34"/>
        <v>0.67819065537786138</v>
      </c>
      <c r="AB62" s="113">
        <f t="shared" si="35"/>
        <v>0.28103381077657597</v>
      </c>
      <c r="AC62" s="113">
        <f t="shared" si="36"/>
        <v>-0.12551841662218222</v>
      </c>
      <c r="AD62" s="113">
        <f t="shared" si="37"/>
        <v>0.184150583482944</v>
      </c>
    </row>
    <row r="63" spans="1:30">
      <c r="A63" s="53">
        <v>44469</v>
      </c>
      <c r="B63" s="98">
        <v>1.0514000000000001</v>
      </c>
      <c r="C63" s="98">
        <v>31.796099999999999</v>
      </c>
      <c r="D63" s="98">
        <v>10.924200000000001</v>
      </c>
      <c r="E63" s="98"/>
      <c r="F63" s="38">
        <v>0</v>
      </c>
      <c r="G63" s="38">
        <v>0</v>
      </c>
      <c r="H63" s="38">
        <v>42.012599999999999</v>
      </c>
      <c r="I63" s="38">
        <v>0</v>
      </c>
      <c r="J63" s="38">
        <v>1.4909000000000001</v>
      </c>
      <c r="K63" s="38">
        <v>0</v>
      </c>
      <c r="L63" s="38">
        <v>7.0000000000000001E-3</v>
      </c>
      <c r="M63" s="38">
        <v>0.26119999999999999</v>
      </c>
      <c r="N63" s="98"/>
      <c r="O63" s="98">
        <v>36.779199999999996</v>
      </c>
      <c r="P63" s="98">
        <v>6.9924999999999997</v>
      </c>
      <c r="R63" s="38">
        <v>43.771699999999996</v>
      </c>
      <c r="T63" s="75">
        <v>18.600000000000001</v>
      </c>
      <c r="U63" s="114"/>
      <c r="V63" s="111" t="s">
        <v>92</v>
      </c>
      <c r="W63" s="111" t="s">
        <v>92</v>
      </c>
      <c r="X63" s="111" t="s">
        <v>92</v>
      </c>
      <c r="Y63" s="111" t="s">
        <v>92</v>
      </c>
      <c r="AA63" s="113">
        <f t="shared" si="34"/>
        <v>-0.50885224459289002</v>
      </c>
      <c r="AB63" s="113">
        <f t="shared" si="35"/>
        <v>7.691722603586193E-3</v>
      </c>
      <c r="AC63" s="113">
        <f t="shared" si="36"/>
        <v>0.2824088748019018</v>
      </c>
      <c r="AD63" s="113">
        <f t="shared" si="37"/>
        <v>3.6934469802855086E-2</v>
      </c>
    </row>
    <row r="64" spans="1:30">
      <c r="A64" s="53">
        <v>44500</v>
      </c>
      <c r="B64" s="98">
        <v>0.5747000000000001</v>
      </c>
      <c r="C64" s="98">
        <v>27.911000000000001</v>
      </c>
      <c r="D64" s="98">
        <v>11.449299999999999</v>
      </c>
      <c r="E64" s="98"/>
      <c r="F64" s="38">
        <v>0</v>
      </c>
      <c r="G64" s="38">
        <v>5.5E-2</v>
      </c>
      <c r="H64" s="38">
        <v>38.739199999999997</v>
      </c>
      <c r="I64" s="38">
        <v>0.50339999999999996</v>
      </c>
      <c r="J64" s="38">
        <v>0.25930000000000003</v>
      </c>
      <c r="K64" s="38">
        <v>0</v>
      </c>
      <c r="L64" s="38">
        <v>0.31619999999999998</v>
      </c>
      <c r="M64" s="38">
        <v>6.2100000000000002E-2</v>
      </c>
      <c r="N64" s="98"/>
      <c r="O64" s="98">
        <v>36.154499999999999</v>
      </c>
      <c r="P64" s="98">
        <v>3.7805</v>
      </c>
      <c r="R64" s="38">
        <v>39.935000000000002</v>
      </c>
      <c r="T64" s="75">
        <v>17.7</v>
      </c>
      <c r="U64" s="114"/>
      <c r="V64" s="111" t="s">
        <v>92</v>
      </c>
      <c r="W64" s="111" t="s">
        <v>92</v>
      </c>
      <c r="X64" s="111" t="s">
        <v>92</v>
      </c>
      <c r="Y64" s="111" t="s">
        <v>92</v>
      </c>
      <c r="AA64" s="113">
        <f t="shared" si="34"/>
        <v>-0.45339547270306257</v>
      </c>
      <c r="AB64" s="113">
        <f t="shared" si="35"/>
        <v>-0.12218794128839694</v>
      </c>
      <c r="AC64" s="113">
        <f t="shared" si="36"/>
        <v>4.8067593050291846E-2</v>
      </c>
      <c r="AD64" s="113">
        <f t="shared" si="37"/>
        <v>-8.7652524347923255E-2</v>
      </c>
    </row>
    <row r="65" spans="1:30">
      <c r="A65" s="53">
        <v>44530</v>
      </c>
      <c r="B65" s="98">
        <v>1.361</v>
      </c>
      <c r="C65" s="98">
        <v>25.643000000000001</v>
      </c>
      <c r="D65" s="98">
        <v>8.2602000000000011</v>
      </c>
      <c r="E65" s="98"/>
      <c r="F65" s="38">
        <v>0</v>
      </c>
      <c r="G65" s="38">
        <v>0</v>
      </c>
      <c r="H65" s="38">
        <v>33.139400000000002</v>
      </c>
      <c r="I65" s="38">
        <v>4.1599999999999998E-2</v>
      </c>
      <c r="J65" s="38">
        <v>2.0186999999999999</v>
      </c>
      <c r="K65" s="38">
        <v>0</v>
      </c>
      <c r="L65" s="38">
        <v>2.6499999999999999E-2</v>
      </c>
      <c r="M65" s="38">
        <v>3.7999999999999999E-2</v>
      </c>
      <c r="N65" s="98"/>
      <c r="O65" s="98">
        <v>29.721499999999999</v>
      </c>
      <c r="P65" s="98">
        <v>5.5426000000000002</v>
      </c>
      <c r="R65" s="38">
        <v>35.264200000000002</v>
      </c>
      <c r="T65" s="75">
        <v>18.100000000000001</v>
      </c>
      <c r="U65" s="114"/>
      <c r="V65" s="111" t="s">
        <v>92</v>
      </c>
      <c r="W65" s="111" t="s">
        <v>92</v>
      </c>
      <c r="X65" s="111" t="s">
        <v>92</v>
      </c>
      <c r="Y65" s="111" t="s">
        <v>92</v>
      </c>
      <c r="AA65" s="113">
        <f t="shared" si="34"/>
        <v>1.3681921002262047</v>
      </c>
      <c r="AB65" s="113">
        <f t="shared" si="35"/>
        <v>-8.1258285263874463E-2</v>
      </c>
      <c r="AC65" s="113">
        <f t="shared" si="36"/>
        <v>-0.27854104617749542</v>
      </c>
      <c r="AD65" s="113">
        <f t="shared" si="37"/>
        <v>-0.11696006009765869</v>
      </c>
    </row>
    <row r="66" spans="1:30">
      <c r="A66" s="53">
        <v>44561</v>
      </c>
      <c r="B66" s="98">
        <v>1.6872</v>
      </c>
      <c r="C66" s="98">
        <v>24.742000000000001</v>
      </c>
      <c r="D66" s="98">
        <v>11.181799999999999</v>
      </c>
      <c r="E66" s="98"/>
      <c r="F66" s="38">
        <v>0</v>
      </c>
      <c r="G66" s="38">
        <v>0</v>
      </c>
      <c r="H66" s="38">
        <v>32.829000000000001</v>
      </c>
      <c r="I66" s="38">
        <v>0.54</v>
      </c>
      <c r="J66" s="38">
        <v>1.2490000000000001</v>
      </c>
      <c r="K66" s="38">
        <v>0</v>
      </c>
      <c r="L66" s="38">
        <v>1.5114000000000001</v>
      </c>
      <c r="M66" s="38">
        <v>1.4817</v>
      </c>
      <c r="N66" s="98"/>
      <c r="O66" s="98">
        <v>33.370699999999999</v>
      </c>
      <c r="P66" s="98">
        <v>4.2403000000000004</v>
      </c>
      <c r="R66" s="38">
        <v>37.611000000000004</v>
      </c>
      <c r="T66" s="75">
        <v>19.5</v>
      </c>
      <c r="U66" s="114"/>
      <c r="V66" s="111" t="s">
        <v>92</v>
      </c>
      <c r="W66" s="111" t="s">
        <v>92</v>
      </c>
      <c r="X66" s="111" t="s">
        <v>92</v>
      </c>
      <c r="Y66" s="111" t="s">
        <v>92</v>
      </c>
      <c r="AA66" s="113">
        <f t="shared" si="34"/>
        <v>0.2396767083027187</v>
      </c>
      <c r="AB66" s="113">
        <f t="shared" si="35"/>
        <v>-3.5136294505323074E-2</v>
      </c>
      <c r="AC66" s="113">
        <f t="shared" si="36"/>
        <v>0.35369603641558278</v>
      </c>
      <c r="AD66" s="113">
        <f t="shared" si="37"/>
        <v>6.6549078101871162E-2</v>
      </c>
    </row>
    <row r="67" spans="1:30">
      <c r="A67" s="53">
        <v>44592</v>
      </c>
      <c r="B67" s="98">
        <v>1.5195999999999998</v>
      </c>
      <c r="C67" s="98">
        <v>19.787200000000002</v>
      </c>
      <c r="D67" s="98">
        <v>3.9108000000000001</v>
      </c>
      <c r="E67" s="98"/>
      <c r="F67" s="38">
        <v>0</v>
      </c>
      <c r="G67" s="38">
        <v>9.1000000000000004E-3</v>
      </c>
      <c r="H67" s="38">
        <v>24.592500000000001</v>
      </c>
      <c r="I67" s="38">
        <v>0</v>
      </c>
      <c r="J67" s="38">
        <v>0.25109999999999999</v>
      </c>
      <c r="K67" s="38">
        <v>0</v>
      </c>
      <c r="L67" s="38">
        <v>0.12140000000000001</v>
      </c>
      <c r="M67" s="38">
        <v>0.24349999999999999</v>
      </c>
      <c r="N67" s="98"/>
      <c r="O67" s="98">
        <v>22.693900000000003</v>
      </c>
      <c r="P67" s="98">
        <v>2.5236999999999998</v>
      </c>
      <c r="R67" s="38">
        <v>25.217600000000004</v>
      </c>
      <c r="T67" s="75">
        <v>19.399999999999999</v>
      </c>
      <c r="U67" s="114"/>
      <c r="V67" s="113">
        <f t="shared" ref="V67:V79" si="38">B67/B55-1</f>
        <v>0.35824097247050402</v>
      </c>
      <c r="W67" s="113">
        <f t="shared" ref="W67:W79" si="39">C67/C55-1</f>
        <v>7.5029066292879643E-2</v>
      </c>
      <c r="X67" s="113">
        <f t="shared" ref="X67:X79" si="40">D67/D55-1</f>
        <v>-0.44555971418849949</v>
      </c>
      <c r="Y67" s="113">
        <f t="shared" ref="Y67:Y79" si="41">R67/R55-1</f>
        <v>-5.1206609828960081E-2</v>
      </c>
      <c r="AA67" s="113">
        <f t="shared" si="34"/>
        <v>-9.9336178283546794E-2</v>
      </c>
      <c r="AB67" s="113">
        <f t="shared" si="35"/>
        <v>-0.20025866946891924</v>
      </c>
      <c r="AC67" s="113">
        <f t="shared" si="36"/>
        <v>-0.65025308984242247</v>
      </c>
      <c r="AD67" s="113">
        <f t="shared" si="37"/>
        <v>-0.32951530137459784</v>
      </c>
    </row>
    <row r="68" spans="1:30">
      <c r="A68" s="53">
        <v>44620</v>
      </c>
      <c r="B68" s="98">
        <v>2.4068000000000001</v>
      </c>
      <c r="C68" s="98">
        <v>23.702400000000001</v>
      </c>
      <c r="D68" s="98">
        <v>3.2309000000000001</v>
      </c>
      <c r="E68" s="98"/>
      <c r="F68" s="38">
        <v>0</v>
      </c>
      <c r="G68" s="38">
        <v>0.1716</v>
      </c>
      <c r="H68" s="38">
        <v>26.611000000000001</v>
      </c>
      <c r="I68" s="38">
        <v>0</v>
      </c>
      <c r="J68" s="38">
        <v>2.2888999999999999</v>
      </c>
      <c r="K68" s="38">
        <v>0</v>
      </c>
      <c r="L68" s="38">
        <v>0.21509999999999999</v>
      </c>
      <c r="M68" s="38">
        <v>5.3600000000000002E-2</v>
      </c>
      <c r="N68" s="98"/>
      <c r="O68" s="98">
        <v>25.600300000000001</v>
      </c>
      <c r="P68" s="98">
        <v>3.7398000000000002</v>
      </c>
      <c r="R68" s="38">
        <v>29.3401</v>
      </c>
      <c r="T68" s="75">
        <v>18.3</v>
      </c>
      <c r="U68" s="114"/>
      <c r="V68" s="113">
        <f t="shared" si="38"/>
        <v>14.648894668400519</v>
      </c>
      <c r="W68" s="113">
        <f t="shared" si="39"/>
        <v>9.0201597880531503E-2</v>
      </c>
      <c r="X68" s="113">
        <f t="shared" si="40"/>
        <v>-0.7192133210505276</v>
      </c>
      <c r="Y68" s="113">
        <f t="shared" si="41"/>
        <v>-0.12159860126879762</v>
      </c>
      <c r="AA68" s="113">
        <f t="shared" si="34"/>
        <v>0.58383785206633343</v>
      </c>
      <c r="AB68" s="113">
        <f t="shared" si="35"/>
        <v>0.19786528664995551</v>
      </c>
      <c r="AC68" s="113">
        <f t="shared" si="36"/>
        <v>-0.17385189731001327</v>
      </c>
      <c r="AD68" s="113">
        <f t="shared" si="37"/>
        <v>0.1634770953619693</v>
      </c>
    </row>
    <row r="69" spans="1:30">
      <c r="A69" s="53">
        <v>44651</v>
      </c>
      <c r="B69" s="98">
        <v>0.40489999999999998</v>
      </c>
      <c r="C69" s="98">
        <v>33.5075</v>
      </c>
      <c r="D69" s="98">
        <v>8.8004999999999995</v>
      </c>
      <c r="E69" s="98"/>
      <c r="F69" s="38">
        <v>0</v>
      </c>
      <c r="G69" s="38">
        <v>6.4599999999999991E-2</v>
      </c>
      <c r="H69" s="38">
        <v>40.414999999999999</v>
      </c>
      <c r="I69" s="38">
        <v>0.24</v>
      </c>
      <c r="J69" s="38">
        <v>1.4224000000000001</v>
      </c>
      <c r="K69" s="38">
        <v>0</v>
      </c>
      <c r="L69" s="38">
        <v>0.55520000000000003</v>
      </c>
      <c r="M69" s="38">
        <v>1.5699999999999999E-2</v>
      </c>
      <c r="N69" s="98"/>
      <c r="O69" s="98">
        <v>37.553100000000001</v>
      </c>
      <c r="P69" s="98">
        <v>5.1598000000000006</v>
      </c>
      <c r="R69" s="38">
        <v>42.712899999999998</v>
      </c>
      <c r="T69" s="75">
        <v>18.7</v>
      </c>
      <c r="U69" s="114"/>
      <c r="V69" s="113" t="s">
        <v>92</v>
      </c>
      <c r="W69" s="113">
        <f t="shared" si="39"/>
        <v>-6.2058251340116666E-2</v>
      </c>
      <c r="X69" s="113">
        <f t="shared" si="40"/>
        <v>-4.9748431228447965E-3</v>
      </c>
      <c r="Y69" s="113">
        <f t="shared" si="41"/>
        <v>-6.3198550699208544E-2</v>
      </c>
      <c r="AA69" s="113">
        <f t="shared" si="34"/>
        <v>-0.8317683230845937</v>
      </c>
      <c r="AB69" s="113">
        <f t="shared" si="35"/>
        <v>0.41367540839746186</v>
      </c>
      <c r="AC69" s="113">
        <f t="shared" si="36"/>
        <v>1.7238540344795568</v>
      </c>
      <c r="AD69" s="113">
        <f t="shared" si="37"/>
        <v>0.45578576760133727</v>
      </c>
    </row>
    <row r="70" spans="1:30">
      <c r="A70" s="53">
        <v>44681</v>
      </c>
      <c r="B70" s="98">
        <v>2.9371999999999998</v>
      </c>
      <c r="C70" s="98">
        <v>28.3245</v>
      </c>
      <c r="D70" s="98">
        <v>5.6966000000000001</v>
      </c>
      <c r="E70" s="98"/>
      <c r="F70" s="38">
        <v>0</v>
      </c>
      <c r="G70" s="38">
        <v>0</v>
      </c>
      <c r="H70" s="38">
        <v>35.601500000000001</v>
      </c>
      <c r="I70" s="38">
        <v>0.62050000000000005</v>
      </c>
      <c r="J70" s="38">
        <v>0.21630000000000002</v>
      </c>
      <c r="K70" s="38">
        <v>0</v>
      </c>
      <c r="L70" s="38">
        <v>0.45489999999999997</v>
      </c>
      <c r="M70" s="38">
        <v>6.5099999999999991E-2</v>
      </c>
      <c r="N70" s="98"/>
      <c r="O70" s="98">
        <v>32.531700000000001</v>
      </c>
      <c r="P70" s="98">
        <v>4.4266999999999994</v>
      </c>
      <c r="R70" s="38">
        <v>36.958300000000001</v>
      </c>
      <c r="T70" s="75">
        <v>18.399999999999999</v>
      </c>
      <c r="U70" s="114"/>
      <c r="V70" s="113">
        <f t="shared" si="38"/>
        <v>7.9603416717510669</v>
      </c>
      <c r="W70" s="113">
        <f t="shared" si="39"/>
        <v>2.9139794713416212E-2</v>
      </c>
      <c r="X70" s="113">
        <f t="shared" si="40"/>
        <v>-0.27877445084509722</v>
      </c>
      <c r="Y70" s="113">
        <f t="shared" si="41"/>
        <v>3.3833303495501843E-2</v>
      </c>
      <c r="AA70" s="111" t="s">
        <v>92</v>
      </c>
      <c r="AB70" s="113">
        <f t="shared" si="35"/>
        <v>-0.15468178765947926</v>
      </c>
      <c r="AC70" s="113">
        <f t="shared" si="36"/>
        <v>-0.35269586955286625</v>
      </c>
      <c r="AD70" s="113">
        <f t="shared" si="37"/>
        <v>-0.13472744767974065</v>
      </c>
    </row>
    <row r="71" spans="1:30">
      <c r="A71" s="53">
        <v>44712</v>
      </c>
      <c r="B71" s="98">
        <v>1.7421</v>
      </c>
      <c r="C71" s="98">
        <v>26.693900000000003</v>
      </c>
      <c r="D71" s="98">
        <v>5.6651000000000007</v>
      </c>
      <c r="E71" s="98"/>
      <c r="F71" s="38">
        <v>0</v>
      </c>
      <c r="G71" s="38">
        <v>0</v>
      </c>
      <c r="H71" s="38">
        <v>32.119500000000002</v>
      </c>
      <c r="I71" s="38">
        <v>0.1022</v>
      </c>
      <c r="J71" s="38">
        <v>1.0419</v>
      </c>
      <c r="K71" s="38">
        <v>0</v>
      </c>
      <c r="L71" s="38">
        <v>0.81100000000000005</v>
      </c>
      <c r="M71" s="38">
        <v>2.6499999999999999E-2</v>
      </c>
      <c r="N71" s="98"/>
      <c r="O71" s="98">
        <v>27.834499999999998</v>
      </c>
      <c r="P71" s="98">
        <v>6.2666000000000004</v>
      </c>
      <c r="R71" s="38">
        <v>34.101100000000002</v>
      </c>
      <c r="T71" s="75">
        <v>18.5</v>
      </c>
      <c r="U71" s="114"/>
      <c r="V71" s="113">
        <f t="shared" si="38"/>
        <v>0.96825217489549198</v>
      </c>
      <c r="W71" s="113">
        <f t="shared" si="39"/>
        <v>2.5643094538259303E-2</v>
      </c>
      <c r="X71" s="113">
        <f t="shared" si="40"/>
        <v>-0.16804711134608019</v>
      </c>
      <c r="Y71" s="113">
        <f t="shared" si="41"/>
        <v>1.127190771329456E-2</v>
      </c>
      <c r="AA71" s="113">
        <f t="shared" si="34"/>
        <v>-0.40688410731308722</v>
      </c>
      <c r="AB71" s="113">
        <f t="shared" si="35"/>
        <v>-5.7568536073010934E-2</v>
      </c>
      <c r="AC71" s="113">
        <f t="shared" si="36"/>
        <v>-5.5296141558121015E-3</v>
      </c>
      <c r="AD71" s="113">
        <f t="shared" si="37"/>
        <v>-7.730875067305587E-2</v>
      </c>
    </row>
    <row r="72" spans="1:30">
      <c r="A72" s="53">
        <v>44742</v>
      </c>
      <c r="B72" s="98">
        <v>0.92489999999999994</v>
      </c>
      <c r="C72" s="98">
        <v>29.350099999999998</v>
      </c>
      <c r="D72" s="98">
        <v>2.5216999999999996</v>
      </c>
      <c r="E72" s="98"/>
      <c r="F72" s="38">
        <v>0</v>
      </c>
      <c r="G72" s="38">
        <v>0.27510000000000001</v>
      </c>
      <c r="H72" s="38">
        <v>28.843700000000002</v>
      </c>
      <c r="I72" s="38">
        <v>0.14199999999999999</v>
      </c>
      <c r="J72" s="38">
        <v>2.1092</v>
      </c>
      <c r="K72" s="38">
        <v>0</v>
      </c>
      <c r="L72" s="38">
        <v>1.1537999999999999</v>
      </c>
      <c r="M72" s="38">
        <v>0.27279999999999999</v>
      </c>
      <c r="N72" s="98"/>
      <c r="O72" s="98">
        <v>29.882400000000001</v>
      </c>
      <c r="P72" s="98">
        <v>2.9143000000000003</v>
      </c>
      <c r="R72" s="38">
        <v>32.796700000000001</v>
      </c>
      <c r="T72" s="75">
        <v>18.899999999999999</v>
      </c>
      <c r="U72" s="114"/>
      <c r="V72" s="113">
        <f t="shared" si="38"/>
        <v>-0.71048924781669642</v>
      </c>
      <c r="W72" s="113">
        <f t="shared" si="39"/>
        <v>-0.10991253821146119</v>
      </c>
      <c r="X72" s="113">
        <f t="shared" si="40"/>
        <v>-0.7793788276465442</v>
      </c>
      <c r="Y72" s="113">
        <f t="shared" si="41"/>
        <v>-0.31098066980258032</v>
      </c>
      <c r="AA72" s="113">
        <f t="shared" si="34"/>
        <v>-0.46908903048045469</v>
      </c>
      <c r="AB72" s="113">
        <f t="shared" si="35"/>
        <v>9.9505879620437332E-2</v>
      </c>
      <c r="AC72" s="113">
        <f t="shared" si="36"/>
        <v>-0.55487105258512659</v>
      </c>
      <c r="AD72" s="113">
        <f t="shared" si="37"/>
        <v>-3.8250965511376522E-2</v>
      </c>
    </row>
    <row r="73" spans="1:30">
      <c r="A73" s="53">
        <v>44773</v>
      </c>
      <c r="B73" s="98">
        <v>1.6357999999999999</v>
      </c>
      <c r="C73" s="98">
        <v>22.076799999999999</v>
      </c>
      <c r="D73" s="98">
        <v>3.2626999999999997</v>
      </c>
      <c r="E73" s="98"/>
      <c r="F73" s="38">
        <v>0</v>
      </c>
      <c r="G73" s="38">
        <v>0</v>
      </c>
      <c r="H73" s="38">
        <v>23.635400000000001</v>
      </c>
      <c r="I73" s="38">
        <v>0.29499999999999998</v>
      </c>
      <c r="J73" s="38">
        <v>1.8195999999999999</v>
      </c>
      <c r="K73" s="38">
        <v>0</v>
      </c>
      <c r="L73" s="38">
        <v>1.1587000000000001</v>
      </c>
      <c r="M73" s="38">
        <v>6.6700000000000009E-2</v>
      </c>
      <c r="N73" s="98"/>
      <c r="O73" s="98">
        <v>23.206</v>
      </c>
      <c r="P73" s="98">
        <v>3.7694000000000001</v>
      </c>
      <c r="R73" s="38">
        <v>26.975299999999997</v>
      </c>
      <c r="T73" s="75">
        <v>19.7</v>
      </c>
      <c r="U73" s="114"/>
      <c r="V73" s="113">
        <f t="shared" si="38"/>
        <v>0.28237692066478526</v>
      </c>
      <c r="W73" s="113">
        <f t="shared" si="39"/>
        <v>-0.10370586897918088</v>
      </c>
      <c r="X73" s="113">
        <f t="shared" si="40"/>
        <v>-0.66506179936763443</v>
      </c>
      <c r="Y73" s="113">
        <f t="shared" si="41"/>
        <v>-0.24328714093357284</v>
      </c>
      <c r="AA73" s="113">
        <f t="shared" si="34"/>
        <v>0.76862363498756614</v>
      </c>
      <c r="AB73" s="113">
        <f t="shared" si="35"/>
        <v>-0.24781176214050371</v>
      </c>
      <c r="AC73" s="113">
        <f t="shared" si="36"/>
        <v>0.29384938731807919</v>
      </c>
      <c r="AD73" s="113">
        <f t="shared" si="37"/>
        <v>-0.17749956550506618</v>
      </c>
    </row>
    <row r="74" spans="1:30">
      <c r="A74" s="53">
        <v>44804</v>
      </c>
      <c r="B74" s="98">
        <v>4.2498000000000005</v>
      </c>
      <c r="C74" s="98">
        <v>27.669</v>
      </c>
      <c r="D74" s="98">
        <v>6.7138999999999998</v>
      </c>
      <c r="E74" s="98"/>
      <c r="F74" s="38">
        <v>0</v>
      </c>
      <c r="G74" s="38">
        <v>0</v>
      </c>
      <c r="H74" s="38">
        <v>36.569300000000005</v>
      </c>
      <c r="I74" s="38">
        <v>0.15</v>
      </c>
      <c r="J74" s="38">
        <v>1.3502000000000001</v>
      </c>
      <c r="K74" s="38">
        <v>0</v>
      </c>
      <c r="L74" s="38">
        <v>0.55210000000000004</v>
      </c>
      <c r="M74" s="38">
        <v>1.12E-2</v>
      </c>
      <c r="N74" s="98"/>
      <c r="O74" s="98">
        <v>30.785900000000002</v>
      </c>
      <c r="P74" s="98">
        <v>7.8468</v>
      </c>
      <c r="R74" s="38">
        <v>38.6327</v>
      </c>
      <c r="T74" s="75">
        <v>19.7</v>
      </c>
      <c r="U74" s="114"/>
      <c r="V74" s="113">
        <f t="shared" si="38"/>
        <v>0.98523847339655291</v>
      </c>
      <c r="W74" s="113">
        <f t="shared" si="39"/>
        <v>-0.12310559242427122</v>
      </c>
      <c r="X74" s="113">
        <f t="shared" si="40"/>
        <v>-0.21184480835827901</v>
      </c>
      <c r="Y74" s="113">
        <f t="shared" si="41"/>
        <v>-8.4806432202707116E-2</v>
      </c>
      <c r="AA74" s="113">
        <f t="shared" si="34"/>
        <v>1.5979948648979097</v>
      </c>
      <c r="AB74" s="113">
        <f t="shared" si="35"/>
        <v>0.25330663864328162</v>
      </c>
      <c r="AC74" s="113">
        <f t="shared" si="36"/>
        <v>1.0577742360621571</v>
      </c>
      <c r="AD74" s="113">
        <f t="shared" si="37"/>
        <v>0.43215089359525205</v>
      </c>
    </row>
    <row r="75" spans="1:30">
      <c r="A75" s="53">
        <v>44834</v>
      </c>
      <c r="B75" s="98">
        <v>0.5655</v>
      </c>
      <c r="C75" s="98">
        <v>22.958200000000001</v>
      </c>
      <c r="D75" s="98">
        <v>1.6722999999999999</v>
      </c>
      <c r="E75" s="98"/>
      <c r="F75" s="38">
        <v>0</v>
      </c>
      <c r="G75" s="38">
        <v>0</v>
      </c>
      <c r="H75" s="38">
        <v>23.799700000000001</v>
      </c>
      <c r="I75" s="38">
        <v>0</v>
      </c>
      <c r="J75" s="38">
        <v>0.72870000000000001</v>
      </c>
      <c r="K75" s="38">
        <v>0</v>
      </c>
      <c r="L75" s="38">
        <v>0.57769999999999999</v>
      </c>
      <c r="M75" s="38">
        <v>8.9700000000000002E-2</v>
      </c>
      <c r="N75" s="98"/>
      <c r="O75" s="98">
        <v>21.8079</v>
      </c>
      <c r="P75" s="98">
        <v>3.3879999999999999</v>
      </c>
      <c r="R75" s="38">
        <v>25.196000000000002</v>
      </c>
      <c r="T75" s="75">
        <v>18.8</v>
      </c>
      <c r="U75" s="114"/>
      <c r="V75" s="113">
        <f t="shared" si="38"/>
        <v>-0.46214571048126318</v>
      </c>
      <c r="W75" s="113">
        <f t="shared" si="39"/>
        <v>-0.27795547252650477</v>
      </c>
      <c r="X75" s="113">
        <f t="shared" si="40"/>
        <v>-0.8469178521081635</v>
      </c>
      <c r="Y75" s="113">
        <f t="shared" si="41"/>
        <v>-0.42437693761037376</v>
      </c>
      <c r="AA75" s="113">
        <f t="shared" si="34"/>
        <v>-0.86693491458421579</v>
      </c>
      <c r="AB75" s="113">
        <f t="shared" si="35"/>
        <v>-0.17025552061874294</v>
      </c>
      <c r="AC75" s="113">
        <f t="shared" si="36"/>
        <v>-0.75091973368682885</v>
      </c>
      <c r="AD75" s="113">
        <f t="shared" si="37"/>
        <v>-0.34780639199434671</v>
      </c>
    </row>
    <row r="76" spans="1:30">
      <c r="A76" s="53">
        <v>44865</v>
      </c>
      <c r="B76" s="98">
        <v>0.61499999999999999</v>
      </c>
      <c r="C76" s="98">
        <v>24.037299999999998</v>
      </c>
      <c r="D76" s="98">
        <v>2.9775</v>
      </c>
      <c r="E76" s="98"/>
      <c r="F76" s="38">
        <v>0</v>
      </c>
      <c r="G76" s="38">
        <v>0</v>
      </c>
      <c r="H76" s="38">
        <v>25.321200000000001</v>
      </c>
      <c r="I76" s="38">
        <v>0.2296</v>
      </c>
      <c r="J76" s="38">
        <v>0.70440000000000003</v>
      </c>
      <c r="K76" s="38">
        <v>0</v>
      </c>
      <c r="L76" s="38">
        <v>1.3525</v>
      </c>
      <c r="M76" s="38">
        <v>2.2100000000000002E-2</v>
      </c>
      <c r="N76" s="98"/>
      <c r="O76" s="98">
        <v>24.492900000000002</v>
      </c>
      <c r="P76" s="98">
        <v>3.1368</v>
      </c>
      <c r="R76" s="38">
        <v>27.629799999999996</v>
      </c>
      <c r="T76" s="75">
        <v>19.2</v>
      </c>
      <c r="U76" s="114"/>
      <c r="V76" s="113">
        <f t="shared" si="38"/>
        <v>7.0123542717939635E-2</v>
      </c>
      <c r="W76" s="113">
        <f t="shared" si="39"/>
        <v>-0.13878757479130099</v>
      </c>
      <c r="X76" s="113">
        <f t="shared" si="40"/>
        <v>-0.73994043303957446</v>
      </c>
      <c r="Y76" s="113">
        <f t="shared" si="41"/>
        <v>-0.30813071240766254</v>
      </c>
      <c r="AA76" s="113">
        <f t="shared" si="34"/>
        <v>8.7533156498673659E-2</v>
      </c>
      <c r="AB76" s="113">
        <f t="shared" si="35"/>
        <v>4.7002813809444932E-2</v>
      </c>
      <c r="AC76" s="113">
        <f t="shared" si="36"/>
        <v>0.78048197093822891</v>
      </c>
      <c r="AD76" s="113">
        <f t="shared" si="37"/>
        <v>9.6594697571042776E-2</v>
      </c>
    </row>
    <row r="77" spans="1:30">
      <c r="A77" s="53">
        <v>44895</v>
      </c>
      <c r="B77" s="98">
        <v>1.7805</v>
      </c>
      <c r="C77" s="98">
        <v>20.886900000000001</v>
      </c>
      <c r="D77" s="98">
        <v>1.8385</v>
      </c>
      <c r="E77" s="98"/>
      <c r="F77" s="38">
        <v>0</v>
      </c>
      <c r="G77" s="38">
        <v>0</v>
      </c>
      <c r="H77" s="38">
        <v>22.067599999999999</v>
      </c>
      <c r="I77" s="38">
        <v>0.13489999999999999</v>
      </c>
      <c r="J77" s="38">
        <v>1.5599000000000001</v>
      </c>
      <c r="K77" s="38">
        <v>0</v>
      </c>
      <c r="L77" s="38">
        <v>0.61</v>
      </c>
      <c r="M77" s="38">
        <v>0.13340000000000002</v>
      </c>
      <c r="N77" s="98"/>
      <c r="O77" s="98">
        <v>20.905099999999997</v>
      </c>
      <c r="P77" s="98">
        <v>3.6008</v>
      </c>
      <c r="R77" s="38">
        <v>24.5059</v>
      </c>
      <c r="T77" s="75">
        <v>18.5</v>
      </c>
      <c r="U77" s="114"/>
      <c r="V77" s="113">
        <f t="shared" si="38"/>
        <v>0.30822924320352674</v>
      </c>
      <c r="W77" s="113">
        <f t="shared" si="39"/>
        <v>-0.18547361853137312</v>
      </c>
      <c r="X77" s="113">
        <f t="shared" si="40"/>
        <v>-0.77742669669015285</v>
      </c>
      <c r="Y77" s="113">
        <f t="shared" si="41"/>
        <v>-0.3050771036915626</v>
      </c>
      <c r="AA77" s="113">
        <f t="shared" si="34"/>
        <v>1.8951219512195121</v>
      </c>
      <c r="AB77" s="113">
        <f t="shared" si="35"/>
        <v>-0.13106297296285352</v>
      </c>
      <c r="AC77" s="113">
        <f t="shared" si="36"/>
        <v>-0.3825356842989085</v>
      </c>
      <c r="AD77" s="113">
        <f t="shared" si="37"/>
        <v>-0.11306270765622606</v>
      </c>
    </row>
    <row r="78" spans="1:30">
      <c r="A78" s="53">
        <v>44926</v>
      </c>
      <c r="B78" s="98">
        <v>2.36</v>
      </c>
      <c r="C78" s="98">
        <v>12.698700000000001</v>
      </c>
      <c r="D78" s="98">
        <v>0.747</v>
      </c>
      <c r="E78" s="98"/>
      <c r="F78" s="38">
        <v>0</v>
      </c>
      <c r="G78" s="38">
        <v>0</v>
      </c>
      <c r="H78" s="38">
        <v>13.632999999999999</v>
      </c>
      <c r="I78" s="38">
        <v>0</v>
      </c>
      <c r="J78" s="38">
        <v>1.5321</v>
      </c>
      <c r="K78" s="38">
        <v>0</v>
      </c>
      <c r="L78" s="38">
        <v>0.44400000000000001</v>
      </c>
      <c r="M78" s="38">
        <v>0.1968</v>
      </c>
      <c r="N78" s="98"/>
      <c r="O78" s="98">
        <v>14.1114</v>
      </c>
      <c r="P78" s="98">
        <v>1.6942999999999999</v>
      </c>
      <c r="R78" s="38">
        <v>15.8057</v>
      </c>
      <c r="T78" s="75">
        <v>19</v>
      </c>
      <c r="U78" s="114"/>
      <c r="V78" s="113">
        <f t="shared" si="38"/>
        <v>0.39876718824087232</v>
      </c>
      <c r="W78" s="113">
        <f t="shared" si="39"/>
        <v>-0.48675531484924417</v>
      </c>
      <c r="X78" s="113">
        <f t="shared" si="40"/>
        <v>-0.93319501332522492</v>
      </c>
      <c r="Y78" s="113">
        <f t="shared" si="41"/>
        <v>-0.57975858126611901</v>
      </c>
      <c r="AA78" s="113">
        <f t="shared" si="34"/>
        <v>0.32547037349059238</v>
      </c>
      <c r="AB78" s="113">
        <f t="shared" si="35"/>
        <v>-0.39202562371630068</v>
      </c>
      <c r="AC78" s="113">
        <f t="shared" si="36"/>
        <v>-0.59369050856676642</v>
      </c>
      <c r="AD78" s="113">
        <f t="shared" si="37"/>
        <v>-0.35502470833554367</v>
      </c>
    </row>
    <row r="79" spans="1:30">
      <c r="A79" s="53">
        <v>44957</v>
      </c>
      <c r="B79" s="98">
        <v>0.55674000000000001</v>
      </c>
      <c r="C79" s="98">
        <v>19.12405</v>
      </c>
      <c r="D79" s="98">
        <v>2.18133</v>
      </c>
      <c r="E79" s="98"/>
      <c r="F79" s="38">
        <v>0</v>
      </c>
      <c r="G79" s="38">
        <v>0</v>
      </c>
      <c r="H79" s="38">
        <v>32.060209999999998</v>
      </c>
      <c r="I79" s="38">
        <v>0.05</v>
      </c>
      <c r="J79" s="38">
        <v>3.0206</v>
      </c>
      <c r="K79" s="38">
        <v>0</v>
      </c>
      <c r="L79" s="38">
        <v>7.1799999999999998E-3</v>
      </c>
      <c r="M79" s="38">
        <v>1.3890000000000001E-2</v>
      </c>
      <c r="N79" s="98"/>
      <c r="O79" s="98">
        <v>18.909839999999999</v>
      </c>
      <c r="P79" s="98">
        <v>2.9522699999999999</v>
      </c>
      <c r="R79" s="38">
        <v>21.862120000000001</v>
      </c>
      <c r="T79" s="75">
        <v>19.29</v>
      </c>
      <c r="U79" s="114"/>
      <c r="V79" s="113">
        <f t="shared" si="38"/>
        <v>-0.63362727033429844</v>
      </c>
      <c r="W79" s="113">
        <f t="shared" si="39"/>
        <v>-3.3514089916713896E-2</v>
      </c>
      <c r="X79" s="113">
        <f t="shared" si="40"/>
        <v>-0.4422292114145443</v>
      </c>
      <c r="Y79" s="113">
        <f t="shared" si="41"/>
        <v>-0.13306103673624781</v>
      </c>
      <c r="AA79" s="113">
        <f t="shared" si="34"/>
        <v>-0.76409322033898297</v>
      </c>
      <c r="AB79" s="113">
        <f t="shared" si="35"/>
        <v>0.50598486459243852</v>
      </c>
      <c r="AC79" s="113">
        <f t="shared" si="36"/>
        <v>1.9201204819277109</v>
      </c>
      <c r="AD79" s="113">
        <f t="shared" si="37"/>
        <v>0.38317948588167572</v>
      </c>
    </row>
    <row r="80" spans="1:30">
      <c r="A80" s="53">
        <v>44985</v>
      </c>
      <c r="B80" s="98">
        <v>0.33722000000000002</v>
      </c>
      <c r="C80" s="98">
        <v>19.070150000000002</v>
      </c>
      <c r="D80" s="98">
        <v>0.87979999999999992</v>
      </c>
      <c r="E80" s="98"/>
      <c r="F80" s="38">
        <v>0</v>
      </c>
      <c r="G80" s="38">
        <v>0</v>
      </c>
      <c r="H80" s="38">
        <v>29.673479999999998</v>
      </c>
      <c r="I80" s="38">
        <v>0</v>
      </c>
      <c r="J80" s="38">
        <v>2.9781999999999997</v>
      </c>
      <c r="K80" s="38">
        <v>0</v>
      </c>
      <c r="L80" s="38">
        <v>1.37137</v>
      </c>
      <c r="M80" s="38">
        <v>0.29714999999999997</v>
      </c>
      <c r="N80" s="98"/>
      <c r="O80" s="98">
        <v>19.269919999999999</v>
      </c>
      <c r="P80" s="98">
        <v>1.0172600000000001</v>
      </c>
      <c r="R80" s="38">
        <v>20.28717</v>
      </c>
      <c r="T80" s="75">
        <v>19.38</v>
      </c>
      <c r="U80" s="114"/>
      <c r="V80" s="113">
        <f t="shared" ref="V80:V83" si="42">B80/B68-1</f>
        <v>-0.85988864882831972</v>
      </c>
      <c r="W80" s="113">
        <f t="shared" ref="W80:W83" si="43">C80/C68-1</f>
        <v>-0.19543379573376529</v>
      </c>
      <c r="X80" s="113">
        <f t="shared" ref="X80:X83" si="44">D80/D68-1</f>
        <v>-0.72769197437246591</v>
      </c>
      <c r="Y80" s="113">
        <f t="shared" ref="Y80:Y83" si="45">R80/R68-1</f>
        <v>-0.30855143643000538</v>
      </c>
      <c r="AA80" s="113">
        <f t="shared" ref="AA80:AA83" si="46">B80/B79-1</f>
        <v>-0.39429536228760276</v>
      </c>
      <c r="AB80" s="113">
        <f t="shared" ref="AB80:AB83" si="47">C80/C79-1</f>
        <v>-2.8184406545683771E-3</v>
      </c>
      <c r="AC80" s="113">
        <f t="shared" ref="AC80:AC83" si="48">D80/D79-1</f>
        <v>-0.59666808781798264</v>
      </c>
      <c r="AD80" s="113">
        <f t="shared" ref="AD80:AD83" si="49">R80/R79-1</f>
        <v>-7.204013151515043E-2</v>
      </c>
    </row>
    <row r="81" spans="1:30">
      <c r="A81" s="53">
        <v>45016</v>
      </c>
      <c r="B81" s="98">
        <v>0.94701000000000002</v>
      </c>
      <c r="C81" s="98">
        <v>22.50066</v>
      </c>
      <c r="D81" s="98">
        <v>8.2469300000000008</v>
      </c>
      <c r="E81" s="98"/>
      <c r="F81" s="38">
        <v>0</v>
      </c>
      <c r="G81" s="38">
        <v>0</v>
      </c>
      <c r="H81" s="38">
        <v>43.47081</v>
      </c>
      <c r="I81" s="38">
        <v>0</v>
      </c>
      <c r="J81" s="38">
        <v>1.9697899999999999</v>
      </c>
      <c r="K81" s="38">
        <v>0</v>
      </c>
      <c r="L81" s="38">
        <v>0.51209000000000005</v>
      </c>
      <c r="M81" s="38">
        <v>5.0479999999999997E-2</v>
      </c>
      <c r="N81" s="98"/>
      <c r="O81" s="98">
        <v>24.327159999999999</v>
      </c>
      <c r="P81" s="98">
        <v>7.3674300000000006</v>
      </c>
      <c r="R81" s="38">
        <v>31.694600000000001</v>
      </c>
      <c r="T81" s="75">
        <v>18.059999999999999</v>
      </c>
      <c r="U81" s="114"/>
      <c r="V81" s="113">
        <f t="shared" si="42"/>
        <v>1.3388737959990125</v>
      </c>
      <c r="W81" s="113">
        <f t="shared" si="43"/>
        <v>-0.3284888457807954</v>
      </c>
      <c r="X81" s="113">
        <f t="shared" si="44"/>
        <v>-6.2902107834782006E-2</v>
      </c>
      <c r="Y81" s="113">
        <f t="shared" si="45"/>
        <v>-0.25796188036869416</v>
      </c>
      <c r="AA81" s="113">
        <f t="shared" si="46"/>
        <v>1.8082853923254847</v>
      </c>
      <c r="AB81" s="113">
        <f t="shared" si="47"/>
        <v>0.17988898881235849</v>
      </c>
      <c r="AC81" s="113">
        <f t="shared" si="48"/>
        <v>8.3736417367583567</v>
      </c>
      <c r="AD81" s="113">
        <f t="shared" si="49"/>
        <v>0.5622977477883806</v>
      </c>
    </row>
    <row r="82" spans="1:30">
      <c r="A82" s="53">
        <v>45046</v>
      </c>
      <c r="B82" s="98">
        <v>0.23835000000000001</v>
      </c>
      <c r="C82" s="98">
        <v>30.353009999999998</v>
      </c>
      <c r="D82" s="98">
        <v>2.0796000000000001</v>
      </c>
      <c r="E82" s="98"/>
      <c r="F82" s="38">
        <v>0</v>
      </c>
      <c r="G82" s="38">
        <v>1.4E-2</v>
      </c>
      <c r="H82" s="38">
        <v>48.338389999999997</v>
      </c>
      <c r="I82" s="38">
        <v>0</v>
      </c>
      <c r="J82" s="38">
        <v>1.67771</v>
      </c>
      <c r="K82" s="38">
        <v>0</v>
      </c>
      <c r="L82" s="38">
        <v>1.984</v>
      </c>
      <c r="M82" s="38">
        <v>3.5740000000000001E-2</v>
      </c>
      <c r="N82" s="98"/>
      <c r="O82" s="98">
        <v>29.100369999999998</v>
      </c>
      <c r="P82" s="98">
        <v>3.5705900000000002</v>
      </c>
      <c r="R82" s="38">
        <v>32.670960000000001</v>
      </c>
      <c r="T82" s="75">
        <v>18.37</v>
      </c>
      <c r="U82" s="114"/>
      <c r="V82" s="113">
        <f t="shared" si="42"/>
        <v>-0.91885128693994278</v>
      </c>
      <c r="W82" s="113">
        <f t="shared" si="43"/>
        <v>7.1616798178255392E-2</v>
      </c>
      <c r="X82" s="113">
        <f t="shared" si="44"/>
        <v>-0.63494013973247199</v>
      </c>
      <c r="Y82" s="113">
        <f t="shared" si="45"/>
        <v>-0.11600479459282487</v>
      </c>
      <c r="AA82" s="113">
        <f t="shared" si="46"/>
        <v>-0.74831311179396209</v>
      </c>
      <c r="AB82" s="113">
        <f t="shared" si="47"/>
        <v>0.34898309649583603</v>
      </c>
      <c r="AC82" s="113">
        <f t="shared" si="48"/>
        <v>-0.74783343619989506</v>
      </c>
      <c r="AD82" s="113">
        <f t="shared" si="49"/>
        <v>3.0805247581606965E-2</v>
      </c>
    </row>
    <row r="83" spans="1:30">
      <c r="A83" s="53">
        <v>45077</v>
      </c>
      <c r="B83" s="98">
        <v>1.2247600000000001</v>
      </c>
      <c r="C83" s="98">
        <v>24.217659999999999</v>
      </c>
      <c r="D83" s="98">
        <v>1.15577</v>
      </c>
      <c r="E83" s="98"/>
      <c r="F83" s="38">
        <v>0</v>
      </c>
      <c r="G83" s="38">
        <v>0</v>
      </c>
      <c r="H83" s="38">
        <v>45.832050000000002</v>
      </c>
      <c r="I83" s="38">
        <v>0</v>
      </c>
      <c r="J83" s="38">
        <v>1.32182</v>
      </c>
      <c r="K83" s="38">
        <v>0</v>
      </c>
      <c r="L83" s="38">
        <v>0.26254</v>
      </c>
      <c r="M83" s="38">
        <v>5.3899999999999998E-3</v>
      </c>
      <c r="N83" s="98"/>
      <c r="O83" s="98">
        <v>24.33989</v>
      </c>
      <c r="P83" s="98">
        <v>2.2583099999999998</v>
      </c>
      <c r="R83" s="38">
        <v>26.598189999999999</v>
      </c>
      <c r="T83" s="75">
        <v>17.350000000000001</v>
      </c>
      <c r="U83" s="114"/>
      <c r="V83" s="113">
        <f t="shared" si="42"/>
        <v>-0.29696343493484867</v>
      </c>
      <c r="W83" s="113">
        <f t="shared" si="43"/>
        <v>-9.2764264494884729E-2</v>
      </c>
      <c r="X83" s="113">
        <f t="shared" si="44"/>
        <v>-0.79598418386259739</v>
      </c>
      <c r="Y83" s="113">
        <f t="shared" si="45"/>
        <v>-0.22001958881091821</v>
      </c>
      <c r="AA83" s="113">
        <f t="shared" si="46"/>
        <v>4.138493811621565</v>
      </c>
      <c r="AB83" s="113">
        <f t="shared" si="47"/>
        <v>-0.20213316570580642</v>
      </c>
      <c r="AC83" s="113">
        <f t="shared" si="48"/>
        <v>-0.44423446816695522</v>
      </c>
      <c r="AD83" s="113">
        <f t="shared" si="49"/>
        <v>-0.18587669294076459</v>
      </c>
    </row>
    <row r="84" spans="1:30">
      <c r="A84" s="53">
        <v>45107</v>
      </c>
      <c r="B84" s="98"/>
      <c r="C84" s="98"/>
      <c r="D84" s="98"/>
      <c r="E84" s="98"/>
      <c r="F84" s="38"/>
      <c r="G84" s="38"/>
      <c r="H84" s="38"/>
      <c r="I84" s="38"/>
      <c r="J84" s="38"/>
      <c r="K84" s="38"/>
      <c r="L84" s="38"/>
      <c r="M84" s="38"/>
      <c r="N84" s="98"/>
      <c r="O84" s="98"/>
      <c r="P84" s="98"/>
      <c r="R84" s="38"/>
      <c r="T84" s="75"/>
      <c r="U84" s="114"/>
      <c r="V84" s="113"/>
      <c r="W84" s="113"/>
      <c r="X84" s="113"/>
      <c r="Y84" s="113"/>
      <c r="AA84" s="113"/>
      <c r="AB84" s="113"/>
      <c r="AC84" s="113"/>
      <c r="AD84" s="113"/>
    </row>
    <row r="85" spans="1:30">
      <c r="A85" s="53">
        <v>45138</v>
      </c>
      <c r="B85" s="98"/>
      <c r="C85" s="98"/>
      <c r="D85" s="98"/>
      <c r="E85" s="98"/>
      <c r="F85" s="38"/>
      <c r="G85" s="38"/>
      <c r="H85" s="38"/>
      <c r="I85" s="38"/>
      <c r="J85" s="38"/>
      <c r="K85" s="38"/>
      <c r="L85" s="38"/>
      <c r="M85" s="38"/>
      <c r="N85" s="98"/>
      <c r="O85" s="98"/>
      <c r="P85" s="98"/>
      <c r="R85" s="38"/>
      <c r="T85" s="75"/>
      <c r="U85" s="114"/>
      <c r="V85" s="113"/>
      <c r="W85" s="113"/>
      <c r="X85" s="113"/>
      <c r="Y85" s="113"/>
      <c r="AA85" s="113"/>
      <c r="AB85" s="113"/>
      <c r="AC85" s="113"/>
      <c r="AD85" s="113"/>
    </row>
    <row r="86" spans="1:30">
      <c r="A86" s="53">
        <v>45169</v>
      </c>
      <c r="B86" s="98"/>
      <c r="C86" s="98"/>
      <c r="D86" s="98"/>
      <c r="E86" s="98"/>
      <c r="F86" s="38"/>
      <c r="G86" s="38"/>
      <c r="H86" s="38"/>
      <c r="I86" s="38"/>
      <c r="J86" s="38"/>
      <c r="K86" s="38"/>
      <c r="L86" s="38"/>
      <c r="M86" s="38"/>
      <c r="N86" s="98"/>
      <c r="O86" s="98"/>
      <c r="P86" s="98"/>
      <c r="R86" s="38"/>
      <c r="T86" s="75"/>
      <c r="U86" s="114"/>
      <c r="V86" s="113"/>
      <c r="W86" s="113"/>
      <c r="X86" s="113"/>
      <c r="Y86" s="113"/>
      <c r="AA86" s="113"/>
      <c r="AB86" s="113"/>
      <c r="AC86" s="113"/>
      <c r="AD86" s="113"/>
    </row>
    <row r="87" spans="1:30">
      <c r="A87" s="53">
        <v>45199</v>
      </c>
      <c r="B87" s="98"/>
      <c r="C87" s="98"/>
      <c r="D87" s="98"/>
      <c r="E87" s="98"/>
      <c r="F87" s="38"/>
      <c r="G87" s="38"/>
      <c r="H87" s="38"/>
      <c r="I87" s="38"/>
      <c r="J87" s="38"/>
      <c r="K87" s="38"/>
      <c r="L87" s="38"/>
      <c r="M87" s="38"/>
      <c r="N87" s="98"/>
      <c r="O87" s="98"/>
      <c r="P87" s="98"/>
      <c r="R87" s="38"/>
      <c r="T87" s="75"/>
      <c r="U87" s="114"/>
      <c r="V87" s="113"/>
      <c r="W87" s="113"/>
      <c r="X87" s="113"/>
      <c r="Y87" s="113"/>
      <c r="AA87" s="113"/>
      <c r="AB87" s="113"/>
      <c r="AC87" s="113"/>
      <c r="AD87" s="113"/>
    </row>
    <row r="88" spans="1:30">
      <c r="A88" s="53">
        <v>45230</v>
      </c>
      <c r="B88" s="98"/>
      <c r="C88" s="98"/>
      <c r="D88" s="98"/>
      <c r="E88" s="98"/>
      <c r="F88" s="38"/>
      <c r="G88" s="38"/>
      <c r="H88" s="38"/>
      <c r="I88" s="38"/>
      <c r="J88" s="38"/>
      <c r="K88" s="38"/>
      <c r="L88" s="38"/>
      <c r="M88" s="38"/>
      <c r="N88" s="98"/>
      <c r="O88" s="98"/>
      <c r="P88" s="98"/>
      <c r="R88" s="38"/>
      <c r="T88" s="75"/>
      <c r="U88" s="114"/>
      <c r="V88" s="113"/>
      <c r="W88" s="113"/>
      <c r="X88" s="113"/>
      <c r="Y88" s="113"/>
      <c r="AA88" s="113"/>
      <c r="AB88" s="113"/>
      <c r="AC88" s="113"/>
      <c r="AD88" s="113"/>
    </row>
    <row r="89" spans="1:30">
      <c r="A89" s="53">
        <v>45260</v>
      </c>
      <c r="B89" s="98"/>
      <c r="C89" s="98"/>
      <c r="D89" s="98"/>
      <c r="E89" s="98"/>
      <c r="F89" s="38"/>
      <c r="G89" s="38"/>
      <c r="H89" s="38"/>
      <c r="I89" s="38"/>
      <c r="J89" s="38"/>
      <c r="K89" s="38"/>
      <c r="L89" s="38"/>
      <c r="M89" s="38"/>
      <c r="N89" s="98"/>
      <c r="O89" s="98"/>
      <c r="P89" s="98"/>
      <c r="R89" s="38"/>
      <c r="T89" s="75"/>
      <c r="U89" s="114"/>
      <c r="V89" s="113"/>
      <c r="W89" s="113"/>
      <c r="X89" s="113"/>
      <c r="Y89" s="113"/>
      <c r="AA89" s="113"/>
      <c r="AB89" s="113"/>
      <c r="AC89" s="113"/>
      <c r="AD89" s="113"/>
    </row>
    <row r="90" spans="1:30">
      <c r="A90" s="53">
        <v>45291</v>
      </c>
      <c r="B90" s="98"/>
      <c r="C90" s="98"/>
      <c r="D90" s="98"/>
      <c r="E90" s="98"/>
      <c r="F90" s="38"/>
      <c r="G90" s="38"/>
      <c r="H90" s="38"/>
      <c r="I90" s="38"/>
      <c r="J90" s="38"/>
      <c r="K90" s="38"/>
      <c r="L90" s="38"/>
      <c r="M90" s="38"/>
      <c r="N90" s="98"/>
      <c r="O90" s="98"/>
      <c r="P90" s="98"/>
      <c r="R90" s="38"/>
      <c r="T90" s="75"/>
      <c r="U90" s="114"/>
      <c r="V90" s="113"/>
      <c r="W90" s="113"/>
      <c r="X90" s="113"/>
      <c r="Y90" s="113"/>
      <c r="AA90" s="113"/>
      <c r="AB90" s="113"/>
      <c r="AC90" s="113"/>
      <c r="AD90" s="113"/>
    </row>
    <row r="91" spans="1:30">
      <c r="A91" s="84"/>
      <c r="B91" s="77"/>
      <c r="C91" s="77"/>
      <c r="D91" s="77"/>
      <c r="E91" s="77"/>
      <c r="N91" s="77"/>
      <c r="O91" s="77"/>
      <c r="P91" s="77"/>
    </row>
    <row r="92" spans="1:30">
      <c r="A92" s="84"/>
      <c r="B92" s="77"/>
      <c r="C92" s="77"/>
      <c r="D92" s="77"/>
      <c r="E92" s="77"/>
      <c r="N92" s="77"/>
      <c r="O92" s="77"/>
      <c r="P92" s="77"/>
    </row>
    <row r="93" spans="1:30">
      <c r="A93" s="84"/>
      <c r="B93" s="83"/>
      <c r="C93" s="83"/>
      <c r="D93" s="83"/>
      <c r="E93" s="83"/>
      <c r="F93" s="83"/>
      <c r="G93" s="83"/>
      <c r="H93" s="83"/>
      <c r="I93" s="83"/>
      <c r="J93" s="83"/>
      <c r="K93" s="83"/>
      <c r="L93" s="83"/>
      <c r="M93" s="83"/>
      <c r="N93" s="83"/>
      <c r="O93" s="83"/>
      <c r="P93" s="83"/>
    </row>
  </sheetData>
  <mergeCells count="5">
    <mergeCell ref="AA8:AD8"/>
    <mergeCell ref="O8:P8"/>
    <mergeCell ref="F8:M8"/>
    <mergeCell ref="B8:D8"/>
    <mergeCell ref="V8:Y8"/>
  </mergeCells>
  <phoneticPr fontId="0" type="noConversion"/>
  <pageMargins left="0.75" right="0.75" top="1.5" bottom="1" header="0.5" footer="0.5"/>
  <pageSetup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1"/>
  <sheetViews>
    <sheetView zoomScaleNormal="100" workbookViewId="0">
      <pane xSplit="1" ySplit="10" topLeftCell="B13" activePane="bottomRight" state="frozen"/>
      <selection pane="topRight" activeCell="B1" sqref="B1"/>
      <selection pane="bottomLeft" activeCell="A11" sqref="A11"/>
      <selection pane="bottomRight" activeCell="B28" sqref="B28:T29"/>
    </sheetView>
  </sheetViews>
  <sheetFormatPr defaultColWidth="9.6640625" defaultRowHeight="11.4"/>
  <cols>
    <col min="1" max="1" width="8.6640625" style="35" customWidth="1"/>
    <col min="2" max="5" width="9.6640625" style="54" customWidth="1"/>
    <col min="6" max="6" width="1.6640625" style="54" customWidth="1"/>
    <col min="7" max="10" width="9.6640625" style="56" customWidth="1"/>
    <col min="11" max="11" width="1.6640625" style="35" customWidth="1"/>
    <col min="12" max="15" width="9.6640625" style="54" customWidth="1"/>
    <col min="16" max="16" width="1.6640625" style="54" customWidth="1"/>
    <col min="17" max="20" width="9.6640625" style="56" customWidth="1"/>
    <col min="21" max="21" width="2.6640625" style="34" customWidth="1"/>
    <col min="22" max="25" width="10.6640625" style="34" customWidth="1"/>
    <col min="26" max="26" width="1.6640625" style="34" customWidth="1"/>
    <col min="27" max="30" width="10.6640625" style="34" customWidth="1"/>
    <col min="31" max="31" width="1.6640625" style="34" customWidth="1"/>
    <col min="32" max="35" width="10.6640625" style="34" customWidth="1"/>
    <col min="36" max="36" width="1.6640625" style="34" customWidth="1"/>
    <col min="37" max="40" width="10.6640625" style="34" customWidth="1"/>
    <col min="41" max="41" width="2.6640625" style="34" customWidth="1"/>
    <col min="42" max="16384" width="9.6640625" style="35"/>
  </cols>
  <sheetData>
    <row r="1" spans="1:41" s="45" customFormat="1" ht="13.2">
      <c r="A1" s="43" t="s">
        <v>44</v>
      </c>
      <c r="B1" s="44" t="s">
        <v>57</v>
      </c>
      <c r="U1" s="19"/>
      <c r="V1" s="19"/>
      <c r="W1" s="19"/>
      <c r="X1" s="19"/>
      <c r="Y1" s="19"/>
      <c r="Z1" s="19"/>
      <c r="AA1" s="19"/>
      <c r="AB1" s="19"/>
      <c r="AC1" s="19"/>
      <c r="AD1" s="19"/>
      <c r="AE1" s="19"/>
      <c r="AF1" s="19"/>
      <c r="AG1" s="19"/>
      <c r="AH1" s="19"/>
      <c r="AI1" s="19"/>
      <c r="AJ1" s="19"/>
      <c r="AK1" s="19"/>
      <c r="AL1" s="19"/>
      <c r="AM1" s="19"/>
      <c r="AN1" s="19"/>
      <c r="AO1" s="19"/>
    </row>
    <row r="2" spans="1:41" s="45" customFormat="1" ht="13.2">
      <c r="A2" s="43" t="s">
        <v>45</v>
      </c>
      <c r="B2" s="44" t="s">
        <v>68</v>
      </c>
      <c r="U2" s="19"/>
      <c r="V2" s="19"/>
      <c r="W2" s="19"/>
      <c r="X2" s="19"/>
      <c r="Y2" s="19"/>
      <c r="Z2" s="19"/>
      <c r="AA2" s="19"/>
      <c r="AB2" s="19"/>
      <c r="AC2" s="19"/>
      <c r="AD2" s="19"/>
      <c r="AE2" s="19"/>
      <c r="AF2" s="19"/>
      <c r="AG2" s="19"/>
      <c r="AH2" s="19"/>
      <c r="AI2" s="19"/>
      <c r="AJ2" s="19"/>
      <c r="AK2" s="19"/>
      <c r="AL2" s="19"/>
      <c r="AM2" s="19"/>
      <c r="AN2" s="19"/>
      <c r="AO2" s="19"/>
    </row>
    <row r="3" spans="1:41" s="45" customFormat="1" ht="13.2">
      <c r="A3" s="46" t="s">
        <v>46</v>
      </c>
      <c r="B3" s="44" t="s">
        <v>79</v>
      </c>
      <c r="U3" s="19"/>
      <c r="V3" s="19"/>
      <c r="W3" s="19"/>
      <c r="X3" s="19"/>
      <c r="Y3" s="19"/>
      <c r="Z3" s="19"/>
      <c r="AA3" s="19"/>
      <c r="AB3" s="19"/>
      <c r="AC3" s="19"/>
      <c r="AD3" s="19"/>
      <c r="AE3" s="19"/>
      <c r="AF3" s="19"/>
      <c r="AG3" s="19"/>
      <c r="AH3" s="19"/>
      <c r="AI3" s="19"/>
      <c r="AJ3" s="19"/>
      <c r="AK3" s="19"/>
      <c r="AL3" s="19"/>
      <c r="AM3" s="19"/>
      <c r="AN3" s="19"/>
      <c r="AO3" s="19"/>
    </row>
    <row r="4" spans="1:41" s="49" customFormat="1" ht="10.199999999999999">
      <c r="A4" s="47" t="s">
        <v>11</v>
      </c>
      <c r="B4" s="48" t="s">
        <v>80</v>
      </c>
      <c r="U4" s="23"/>
      <c r="V4" s="23"/>
      <c r="W4" s="23"/>
      <c r="X4" s="23"/>
      <c r="Y4" s="23"/>
      <c r="Z4" s="23"/>
      <c r="AA4" s="23"/>
      <c r="AB4" s="23"/>
      <c r="AC4" s="23"/>
      <c r="AD4" s="23"/>
      <c r="AE4" s="23"/>
      <c r="AF4" s="23"/>
      <c r="AG4" s="23"/>
      <c r="AH4" s="23"/>
      <c r="AI4" s="23"/>
      <c r="AJ4" s="23"/>
      <c r="AK4" s="23"/>
      <c r="AL4" s="23"/>
      <c r="AM4" s="23"/>
      <c r="AN4" s="23"/>
      <c r="AO4" s="23"/>
    </row>
    <row r="5" spans="1:41" s="49" customFormat="1" ht="10.199999999999999">
      <c r="A5" s="50" t="s">
        <v>48</v>
      </c>
      <c r="B5" s="41" t="s">
        <v>106</v>
      </c>
      <c r="C5" s="51"/>
      <c r="U5" s="23"/>
      <c r="V5" s="23"/>
      <c r="W5" s="67"/>
      <c r="X5" s="67"/>
      <c r="Y5" s="67"/>
      <c r="Z5" s="67"/>
      <c r="AA5" s="67"/>
      <c r="AB5" s="67"/>
      <c r="AC5" s="67"/>
      <c r="AD5" s="67"/>
      <c r="AE5" s="67"/>
      <c r="AF5" s="67"/>
      <c r="AG5" s="67"/>
      <c r="AH5" s="67"/>
      <c r="AI5" s="67"/>
      <c r="AJ5" s="67"/>
      <c r="AK5" s="67"/>
      <c r="AL5" s="67"/>
      <c r="AM5" s="67"/>
      <c r="AN5" s="67"/>
      <c r="AO5" s="67"/>
    </row>
    <row r="6" spans="1:41" s="49" customFormat="1" ht="10.199999999999999">
      <c r="A6" s="50"/>
      <c r="B6" s="41"/>
      <c r="C6" s="51"/>
      <c r="U6" s="23"/>
      <c r="V6" s="23"/>
      <c r="W6" s="67"/>
      <c r="X6" s="67"/>
      <c r="Y6" s="67"/>
      <c r="Z6" s="67"/>
      <c r="AA6" s="67"/>
      <c r="AB6" s="67"/>
      <c r="AC6" s="67"/>
      <c r="AD6" s="67"/>
      <c r="AE6" s="67"/>
      <c r="AF6" s="67"/>
      <c r="AG6" s="67"/>
      <c r="AH6" s="67"/>
      <c r="AI6" s="67"/>
      <c r="AJ6" s="67"/>
      <c r="AK6" s="67"/>
      <c r="AL6" s="67"/>
      <c r="AM6" s="67"/>
      <c r="AN6" s="67"/>
      <c r="AO6" s="67"/>
    </row>
    <row r="7" spans="1:41" s="49" customFormat="1">
      <c r="A7" s="50"/>
      <c r="U7" s="26"/>
      <c r="V7" s="26"/>
      <c r="W7" s="61"/>
      <c r="X7" s="61"/>
      <c r="Y7" s="61"/>
      <c r="Z7" s="61"/>
      <c r="AA7" s="61"/>
      <c r="AB7" s="61"/>
      <c r="AC7" s="61"/>
      <c r="AD7" s="61"/>
      <c r="AE7" s="61"/>
      <c r="AF7" s="61"/>
      <c r="AG7" s="61"/>
      <c r="AH7" s="61"/>
      <c r="AI7" s="61"/>
      <c r="AJ7" s="61"/>
      <c r="AK7" s="61"/>
      <c r="AL7" s="61"/>
      <c r="AM7" s="61"/>
      <c r="AN7" s="61"/>
      <c r="AO7" s="61"/>
    </row>
    <row r="8" spans="1:41" ht="12">
      <c r="A8" s="57"/>
      <c r="B8" s="151" t="s">
        <v>71</v>
      </c>
      <c r="C8" s="151"/>
      <c r="D8" s="151"/>
      <c r="E8" s="151"/>
      <c r="F8" s="151"/>
      <c r="G8" s="151"/>
      <c r="H8" s="151"/>
      <c r="I8" s="151"/>
      <c r="J8" s="151"/>
      <c r="K8" s="40"/>
      <c r="L8" s="151" t="s">
        <v>72</v>
      </c>
      <c r="M8" s="151"/>
      <c r="N8" s="151"/>
      <c r="O8" s="151"/>
      <c r="P8" s="151"/>
      <c r="Q8" s="151"/>
      <c r="R8" s="151"/>
      <c r="S8" s="151"/>
      <c r="T8" s="151"/>
      <c r="U8" s="26"/>
      <c r="V8" s="146" t="s">
        <v>99</v>
      </c>
      <c r="W8" s="146"/>
      <c r="X8" s="146"/>
      <c r="Y8" s="146"/>
      <c r="Z8" s="146"/>
      <c r="AA8" s="146"/>
      <c r="AB8" s="146"/>
      <c r="AC8" s="146"/>
      <c r="AD8" s="146"/>
      <c r="AE8" s="26"/>
      <c r="AF8" s="146" t="s">
        <v>100</v>
      </c>
      <c r="AG8" s="146"/>
      <c r="AH8" s="146"/>
      <c r="AI8" s="146"/>
      <c r="AJ8" s="146"/>
      <c r="AK8" s="146"/>
      <c r="AL8" s="146"/>
      <c r="AM8" s="146"/>
      <c r="AN8" s="146"/>
      <c r="AO8" s="26"/>
    </row>
    <row r="9" spans="1:41" ht="12">
      <c r="A9" s="106"/>
      <c r="B9" s="151" t="s">
        <v>69</v>
      </c>
      <c r="C9" s="151"/>
      <c r="D9" s="151"/>
      <c r="E9" s="151"/>
      <c r="F9" s="99"/>
      <c r="G9" s="151" t="s">
        <v>70</v>
      </c>
      <c r="H9" s="151"/>
      <c r="I9" s="151"/>
      <c r="J9" s="151"/>
      <c r="K9" s="40"/>
      <c r="L9" s="151" t="s">
        <v>69</v>
      </c>
      <c r="M9" s="151"/>
      <c r="N9" s="151"/>
      <c r="O9" s="151"/>
      <c r="P9" s="99"/>
      <c r="Q9" s="151" t="s">
        <v>70</v>
      </c>
      <c r="R9" s="151"/>
      <c r="S9" s="151"/>
      <c r="T9" s="151"/>
      <c r="U9" s="108"/>
      <c r="V9" s="152" t="s">
        <v>69</v>
      </c>
      <c r="W9" s="152"/>
      <c r="X9" s="152"/>
      <c r="Y9" s="152"/>
      <c r="Z9" s="124"/>
      <c r="AA9" s="152" t="s">
        <v>70</v>
      </c>
      <c r="AB9" s="152"/>
      <c r="AC9" s="152"/>
      <c r="AD9" s="152"/>
      <c r="AE9" s="26"/>
      <c r="AF9" s="152" t="s">
        <v>69</v>
      </c>
      <c r="AG9" s="152"/>
      <c r="AH9" s="152"/>
      <c r="AI9" s="152"/>
      <c r="AJ9" s="124"/>
      <c r="AK9" s="152" t="s">
        <v>70</v>
      </c>
      <c r="AL9" s="152"/>
      <c r="AM9" s="152"/>
      <c r="AN9" s="152"/>
      <c r="AO9" s="108"/>
    </row>
    <row r="10" spans="1:41" ht="24.6" thickBot="1">
      <c r="A10" s="58"/>
      <c r="B10" s="100" t="s">
        <v>42</v>
      </c>
      <c r="C10" s="100" t="s">
        <v>43</v>
      </c>
      <c r="D10" s="100" t="s">
        <v>81</v>
      </c>
      <c r="E10" s="100" t="s">
        <v>0</v>
      </c>
      <c r="F10" s="100"/>
      <c r="G10" s="100" t="s">
        <v>42</v>
      </c>
      <c r="H10" s="100" t="s">
        <v>43</v>
      </c>
      <c r="I10" s="100" t="s">
        <v>81</v>
      </c>
      <c r="J10" s="100" t="s">
        <v>0</v>
      </c>
      <c r="K10" s="101"/>
      <c r="L10" s="100" t="s">
        <v>42</v>
      </c>
      <c r="M10" s="100" t="s">
        <v>43</v>
      </c>
      <c r="N10" s="100" t="s">
        <v>81</v>
      </c>
      <c r="O10" s="100" t="s">
        <v>0</v>
      </c>
      <c r="P10" s="100"/>
      <c r="Q10" s="100" t="s">
        <v>42</v>
      </c>
      <c r="R10" s="100" t="s">
        <v>43</v>
      </c>
      <c r="S10" s="100" t="s">
        <v>81</v>
      </c>
      <c r="T10" s="100" t="s">
        <v>0</v>
      </c>
      <c r="U10" s="110"/>
      <c r="V10" s="125" t="s">
        <v>42</v>
      </c>
      <c r="W10" s="125" t="s">
        <v>43</v>
      </c>
      <c r="X10" s="125" t="s">
        <v>81</v>
      </c>
      <c r="Y10" s="125" t="s">
        <v>0</v>
      </c>
      <c r="Z10" s="125"/>
      <c r="AA10" s="125" t="s">
        <v>42</v>
      </c>
      <c r="AB10" s="125" t="s">
        <v>43</v>
      </c>
      <c r="AC10" s="125" t="s">
        <v>81</v>
      </c>
      <c r="AD10" s="125" t="s">
        <v>0</v>
      </c>
      <c r="AE10" s="108"/>
      <c r="AF10" s="125" t="s">
        <v>42</v>
      </c>
      <c r="AG10" s="125" t="s">
        <v>43</v>
      </c>
      <c r="AH10" s="125" t="s">
        <v>81</v>
      </c>
      <c r="AI10" s="125" t="s">
        <v>0</v>
      </c>
      <c r="AJ10" s="125"/>
      <c r="AK10" s="125" t="s">
        <v>42</v>
      </c>
      <c r="AL10" s="125" t="s">
        <v>43</v>
      </c>
      <c r="AM10" s="125" t="s">
        <v>81</v>
      </c>
      <c r="AN10" s="125" t="s">
        <v>0</v>
      </c>
    </row>
    <row r="11" spans="1:41" ht="12" thickTop="1">
      <c r="A11" s="52">
        <v>2007</v>
      </c>
      <c r="B11" s="59">
        <v>4248212</v>
      </c>
      <c r="C11" s="59">
        <v>2307320</v>
      </c>
      <c r="D11" s="59">
        <v>2517290</v>
      </c>
      <c r="E11" s="59">
        <v>9072822</v>
      </c>
      <c r="F11" s="35"/>
      <c r="G11" s="59">
        <v>2932906</v>
      </c>
      <c r="H11" s="59">
        <v>2420359</v>
      </c>
      <c r="I11" s="59">
        <v>983598</v>
      </c>
      <c r="J11" s="59">
        <v>6336865</v>
      </c>
      <c r="K11" s="59"/>
      <c r="L11" s="59">
        <v>16857.98</v>
      </c>
      <c r="M11" s="59">
        <v>9156.0300000000007</v>
      </c>
      <c r="N11" s="59">
        <v>9989.25</v>
      </c>
      <c r="O11" s="59">
        <v>36003.26</v>
      </c>
      <c r="P11" s="59"/>
      <c r="Q11" s="59">
        <v>11638.52</v>
      </c>
      <c r="R11" s="59">
        <v>9604.6</v>
      </c>
      <c r="S11" s="59">
        <v>3903.17</v>
      </c>
      <c r="T11" s="59">
        <v>25146.29</v>
      </c>
      <c r="U11" s="110"/>
      <c r="V11" s="111" t="s">
        <v>92</v>
      </c>
      <c r="W11" s="111" t="s">
        <v>92</v>
      </c>
      <c r="X11" s="111" t="s">
        <v>92</v>
      </c>
      <c r="Y11" s="111" t="s">
        <v>92</v>
      </c>
      <c r="Z11" s="111"/>
      <c r="AA11" s="111" t="s">
        <v>92</v>
      </c>
      <c r="AB11" s="111" t="s">
        <v>92</v>
      </c>
      <c r="AC11" s="111" t="s">
        <v>92</v>
      </c>
      <c r="AD11" s="111" t="s">
        <v>92</v>
      </c>
      <c r="AE11" s="112"/>
      <c r="AF11" s="111" t="s">
        <v>92</v>
      </c>
      <c r="AG11" s="111" t="s">
        <v>92</v>
      </c>
      <c r="AH11" s="111" t="s">
        <v>92</v>
      </c>
      <c r="AI11" s="111" t="s">
        <v>92</v>
      </c>
      <c r="AJ11" s="111"/>
      <c r="AK11" s="111" t="s">
        <v>92</v>
      </c>
      <c r="AL11" s="111" t="s">
        <v>92</v>
      </c>
      <c r="AM11" s="111" t="s">
        <v>92</v>
      </c>
      <c r="AN11" s="111" t="s">
        <v>92</v>
      </c>
    </row>
    <row r="12" spans="1:41" s="55" customFormat="1">
      <c r="A12" s="52">
        <v>2008</v>
      </c>
      <c r="B12" s="59">
        <v>5450141</v>
      </c>
      <c r="C12" s="59">
        <v>2278009</v>
      </c>
      <c r="D12" s="59">
        <v>3074671</v>
      </c>
      <c r="E12" s="59">
        <v>10802821</v>
      </c>
      <c r="G12" s="59">
        <v>2324025</v>
      </c>
      <c r="H12" s="59">
        <v>1777470</v>
      </c>
      <c r="I12" s="59">
        <v>799004</v>
      </c>
      <c r="J12" s="59">
        <v>4900496</v>
      </c>
      <c r="K12" s="59"/>
      <c r="L12" s="59">
        <v>21542.06</v>
      </c>
      <c r="M12" s="59">
        <v>9003.99</v>
      </c>
      <c r="N12" s="59">
        <v>12152.85</v>
      </c>
      <c r="O12" s="59">
        <v>42698.9</v>
      </c>
      <c r="P12" s="59"/>
      <c r="Q12" s="59">
        <v>9185.8700000000008</v>
      </c>
      <c r="R12" s="59">
        <v>7025.57</v>
      </c>
      <c r="S12" s="59">
        <v>3158.12</v>
      </c>
      <c r="T12" s="59">
        <v>19369.55</v>
      </c>
      <c r="U12" s="110"/>
      <c r="V12" s="113">
        <f>L12/L11-1</f>
        <v>0.27785535396293048</v>
      </c>
      <c r="W12" s="113">
        <f t="shared" ref="W12:Y12" si="0">M12/M11-1</f>
        <v>-1.6605450178734715E-2</v>
      </c>
      <c r="X12" s="113">
        <f t="shared" si="0"/>
        <v>0.2165928373000976</v>
      </c>
      <c r="Y12" s="113">
        <f t="shared" si="0"/>
        <v>0.18597315909725953</v>
      </c>
      <c r="Z12" s="113"/>
      <c r="AA12" s="113">
        <f>Q12/Q11-1</f>
        <v>-0.21073555744201145</v>
      </c>
      <c r="AB12" s="113">
        <f t="shared" ref="AB12" si="1">R12/R11-1</f>
        <v>-0.26852029235991093</v>
      </c>
      <c r="AC12" s="113">
        <f t="shared" ref="AC12" si="2">S12/S11-1</f>
        <v>-0.19088330767043205</v>
      </c>
      <c r="AD12" s="113">
        <f t="shared" ref="AD12" si="3">T12/T11-1</f>
        <v>-0.2297253392051074</v>
      </c>
      <c r="AE12" s="34"/>
      <c r="AF12" s="111" t="s">
        <v>92</v>
      </c>
      <c r="AG12" s="111" t="s">
        <v>92</v>
      </c>
      <c r="AH12" s="111" t="s">
        <v>92</v>
      </c>
      <c r="AI12" s="111" t="s">
        <v>92</v>
      </c>
      <c r="AJ12" s="111"/>
      <c r="AK12" s="111" t="s">
        <v>92</v>
      </c>
      <c r="AL12" s="111" t="s">
        <v>92</v>
      </c>
      <c r="AM12" s="111" t="s">
        <v>92</v>
      </c>
      <c r="AN12" s="111" t="s">
        <v>92</v>
      </c>
      <c r="AO12" s="34"/>
    </row>
    <row r="13" spans="1:41">
      <c r="A13" s="52">
        <v>2009</v>
      </c>
      <c r="B13" s="59">
        <v>5395596</v>
      </c>
      <c r="C13" s="59">
        <v>1875241</v>
      </c>
      <c r="D13" s="59">
        <v>2940301</v>
      </c>
      <c r="E13" s="59">
        <v>10211138</v>
      </c>
      <c r="F13" s="35"/>
      <c r="G13" s="59">
        <v>1569744</v>
      </c>
      <c r="H13" s="59">
        <v>1007300</v>
      </c>
      <c r="I13" s="59">
        <v>564579</v>
      </c>
      <c r="J13" s="59">
        <v>3141620</v>
      </c>
      <c r="K13" s="59"/>
      <c r="L13" s="59">
        <v>21411.1</v>
      </c>
      <c r="M13" s="59">
        <v>7441.43</v>
      </c>
      <c r="N13" s="59">
        <v>11667.86</v>
      </c>
      <c r="O13" s="59">
        <v>40520.39</v>
      </c>
      <c r="P13" s="59"/>
      <c r="Q13" s="59">
        <v>6229.14</v>
      </c>
      <c r="R13" s="59">
        <v>3997.22</v>
      </c>
      <c r="S13" s="59">
        <v>2240.39</v>
      </c>
      <c r="T13" s="59">
        <v>12466.75</v>
      </c>
      <c r="U13" s="110"/>
      <c r="V13" s="113">
        <f t="shared" ref="V13:V24" si="4">L13/L12-1</f>
        <v>-6.0792700419552981E-3</v>
      </c>
      <c r="W13" s="113">
        <f t="shared" ref="W13:W24" si="5">M13/M12-1</f>
        <v>-0.17354084133811787</v>
      </c>
      <c r="X13" s="113">
        <f t="shared" ref="X13:X24" si="6">N13/N12-1</f>
        <v>-3.9907511406789387E-2</v>
      </c>
      <c r="Y13" s="113">
        <f t="shared" ref="Y13:Y24" si="7">O13/O12-1</f>
        <v>-5.1020283894901319E-2</v>
      </c>
      <c r="Z13" s="113"/>
      <c r="AA13" s="113">
        <f t="shared" ref="AA13:AA24" si="8">Q13/Q12-1</f>
        <v>-0.32187805836572914</v>
      </c>
      <c r="AB13" s="113">
        <f t="shared" ref="AB13:AB24" si="9">R13/R12-1</f>
        <v>-0.43104687591184776</v>
      </c>
      <c r="AC13" s="113">
        <f t="shared" ref="AC13:AC24" si="10">S13/S12-1</f>
        <v>-0.29059377097767025</v>
      </c>
      <c r="AD13" s="113">
        <f t="shared" ref="AD13:AD24" si="11">T13/T12-1</f>
        <v>-0.35637379288625703</v>
      </c>
      <c r="AF13" s="111" t="s">
        <v>92</v>
      </c>
      <c r="AG13" s="111" t="s">
        <v>92</v>
      </c>
      <c r="AH13" s="111" t="s">
        <v>92</v>
      </c>
      <c r="AI13" s="111" t="s">
        <v>92</v>
      </c>
      <c r="AJ13" s="111"/>
      <c r="AK13" s="111" t="s">
        <v>92</v>
      </c>
      <c r="AL13" s="111" t="s">
        <v>92</v>
      </c>
      <c r="AM13" s="111" t="s">
        <v>92</v>
      </c>
      <c r="AN13" s="111" t="s">
        <v>92</v>
      </c>
    </row>
    <row r="14" spans="1:41">
      <c r="A14" s="52">
        <v>2010</v>
      </c>
      <c r="B14" s="59">
        <v>5175224</v>
      </c>
      <c r="C14" s="59">
        <v>2045639</v>
      </c>
      <c r="D14" s="59">
        <v>3151250</v>
      </c>
      <c r="E14" s="59">
        <v>10372113</v>
      </c>
      <c r="F14" s="35"/>
      <c r="G14" s="59">
        <v>1694593</v>
      </c>
      <c r="H14" s="59">
        <v>1101116</v>
      </c>
      <c r="I14" s="59">
        <v>561120</v>
      </c>
      <c r="J14" s="59">
        <v>3356827</v>
      </c>
      <c r="K14" s="59"/>
      <c r="L14" s="59">
        <v>20536.599999999999</v>
      </c>
      <c r="M14" s="59">
        <v>8117.62</v>
      </c>
      <c r="N14" s="59">
        <v>12504.96</v>
      </c>
      <c r="O14" s="59">
        <v>41159.18</v>
      </c>
      <c r="P14" s="59"/>
      <c r="Q14" s="59">
        <v>6724.58</v>
      </c>
      <c r="R14" s="59">
        <v>4369.51</v>
      </c>
      <c r="S14" s="59">
        <v>2226.67</v>
      </c>
      <c r="T14" s="59">
        <v>13320.74</v>
      </c>
      <c r="U14" s="110"/>
      <c r="V14" s="113">
        <f t="shared" si="4"/>
        <v>-4.0843300904670921E-2</v>
      </c>
      <c r="W14" s="113">
        <f t="shared" si="5"/>
        <v>9.0868287412499971E-2</v>
      </c>
      <c r="X14" s="113">
        <f t="shared" si="6"/>
        <v>7.1744090175918984E-2</v>
      </c>
      <c r="Y14" s="113">
        <f t="shared" si="7"/>
        <v>1.5764655769601399E-2</v>
      </c>
      <c r="Z14" s="113"/>
      <c r="AA14" s="113">
        <f t="shared" si="8"/>
        <v>7.9535858882606503E-2</v>
      </c>
      <c r="AB14" s="113">
        <f t="shared" si="9"/>
        <v>9.3137230375110791E-2</v>
      </c>
      <c r="AC14" s="113">
        <f t="shared" si="10"/>
        <v>-6.1239337793865811E-3</v>
      </c>
      <c r="AD14" s="113">
        <f t="shared" si="11"/>
        <v>6.8501413760603258E-2</v>
      </c>
      <c r="AF14" s="111" t="s">
        <v>92</v>
      </c>
      <c r="AG14" s="111" t="s">
        <v>92</v>
      </c>
      <c r="AH14" s="111" t="s">
        <v>92</v>
      </c>
      <c r="AI14" s="111" t="s">
        <v>92</v>
      </c>
      <c r="AJ14" s="111"/>
      <c r="AK14" s="111" t="s">
        <v>92</v>
      </c>
      <c r="AL14" s="111" t="s">
        <v>92</v>
      </c>
      <c r="AM14" s="111" t="s">
        <v>92</v>
      </c>
      <c r="AN14" s="111" t="s">
        <v>92</v>
      </c>
    </row>
    <row r="15" spans="1:41">
      <c r="A15" s="52">
        <v>2011</v>
      </c>
      <c r="B15" s="59">
        <v>4894743</v>
      </c>
      <c r="C15" s="59">
        <v>2125627</v>
      </c>
      <c r="D15" s="59">
        <v>3276524</v>
      </c>
      <c r="E15" s="59">
        <v>10296894</v>
      </c>
      <c r="F15" s="35"/>
      <c r="G15" s="59">
        <v>1355697</v>
      </c>
      <c r="H15" s="59">
        <v>969570</v>
      </c>
      <c r="I15" s="59">
        <v>520108</v>
      </c>
      <c r="J15" s="59">
        <v>2845377</v>
      </c>
      <c r="K15" s="59"/>
      <c r="L15" s="59">
        <v>19423.580000000002</v>
      </c>
      <c r="M15" s="59">
        <v>8435.0300000000007</v>
      </c>
      <c r="N15" s="59">
        <v>13002.08</v>
      </c>
      <c r="O15" s="59">
        <v>40860.69</v>
      </c>
      <c r="P15" s="59"/>
      <c r="Q15" s="59">
        <v>5379.75</v>
      </c>
      <c r="R15" s="59">
        <v>3847.5</v>
      </c>
      <c r="S15" s="59">
        <v>2063.92</v>
      </c>
      <c r="T15" s="59">
        <v>11291.18</v>
      </c>
      <c r="U15" s="110"/>
      <c r="V15" s="113">
        <f t="shared" si="4"/>
        <v>-5.4196897246866382E-2</v>
      </c>
      <c r="W15" s="113">
        <f t="shared" si="5"/>
        <v>3.9101362221932057E-2</v>
      </c>
      <c r="X15" s="113">
        <f t="shared" si="6"/>
        <v>3.975382568196939E-2</v>
      </c>
      <c r="Y15" s="113">
        <f t="shared" si="7"/>
        <v>-7.2520881125425207E-3</v>
      </c>
      <c r="Z15" s="113"/>
      <c r="AA15" s="113">
        <f t="shared" si="8"/>
        <v>-0.19998721109719864</v>
      </c>
      <c r="AB15" s="113">
        <f t="shared" si="9"/>
        <v>-0.11946648480035527</v>
      </c>
      <c r="AC15" s="113">
        <f t="shared" si="10"/>
        <v>-7.3091207947293513E-2</v>
      </c>
      <c r="AD15" s="113">
        <f t="shared" si="11"/>
        <v>-0.15236090487465404</v>
      </c>
      <c r="AF15" s="111" t="s">
        <v>92</v>
      </c>
      <c r="AG15" s="111" t="s">
        <v>92</v>
      </c>
      <c r="AH15" s="111" t="s">
        <v>92</v>
      </c>
      <c r="AI15" s="111" t="s">
        <v>92</v>
      </c>
      <c r="AJ15" s="111"/>
      <c r="AK15" s="111" t="s">
        <v>92</v>
      </c>
      <c r="AL15" s="111" t="s">
        <v>92</v>
      </c>
      <c r="AM15" s="111" t="s">
        <v>92</v>
      </c>
      <c r="AN15" s="111" t="s">
        <v>92</v>
      </c>
    </row>
    <row r="16" spans="1:41">
      <c r="A16" s="52">
        <v>2012</v>
      </c>
      <c r="B16" s="59">
        <v>4100705</v>
      </c>
      <c r="C16" s="59">
        <v>2107034</v>
      </c>
      <c r="D16" s="59">
        <v>3436776</v>
      </c>
      <c r="E16" s="59">
        <v>9644515</v>
      </c>
      <c r="F16" s="35"/>
      <c r="G16" s="59">
        <v>1338283</v>
      </c>
      <c r="H16" s="59">
        <v>873402</v>
      </c>
      <c r="I16" s="59">
        <v>626093</v>
      </c>
      <c r="J16" s="59">
        <v>2837775</v>
      </c>
      <c r="K16" s="59"/>
      <c r="L16" s="59">
        <v>16272.64</v>
      </c>
      <c r="M16" s="59">
        <v>8361.25</v>
      </c>
      <c r="N16" s="59">
        <v>13638</v>
      </c>
      <c r="O16" s="59">
        <v>38271.879999999997</v>
      </c>
      <c r="P16" s="59"/>
      <c r="Q16" s="59">
        <v>5310.65</v>
      </c>
      <c r="R16" s="59">
        <v>3465.88</v>
      </c>
      <c r="S16" s="59">
        <v>2484.5</v>
      </c>
      <c r="T16" s="59">
        <v>11261.01</v>
      </c>
      <c r="U16" s="110"/>
      <c r="V16" s="113">
        <f t="shared" si="4"/>
        <v>-0.16222241214029554</v>
      </c>
      <c r="W16" s="113">
        <f t="shared" si="5"/>
        <v>-8.7468568576520855E-3</v>
      </c>
      <c r="X16" s="113">
        <f t="shared" si="6"/>
        <v>4.8909097621303577E-2</v>
      </c>
      <c r="Y16" s="113">
        <f t="shared" si="7"/>
        <v>-6.3356981979501681E-2</v>
      </c>
      <c r="Z16" s="113"/>
      <c r="AA16" s="113">
        <f t="shared" si="8"/>
        <v>-1.284446303266884E-2</v>
      </c>
      <c r="AB16" s="113">
        <f t="shared" si="9"/>
        <v>-9.9186484730344304E-2</v>
      </c>
      <c r="AC16" s="113">
        <f t="shared" si="10"/>
        <v>0.20377727818907698</v>
      </c>
      <c r="AD16" s="113">
        <f t="shared" si="11"/>
        <v>-2.6719970809073734E-3</v>
      </c>
      <c r="AF16" s="111" t="s">
        <v>92</v>
      </c>
      <c r="AG16" s="111" t="s">
        <v>92</v>
      </c>
      <c r="AH16" s="111" t="s">
        <v>92</v>
      </c>
      <c r="AI16" s="111" t="s">
        <v>92</v>
      </c>
      <c r="AJ16" s="111"/>
      <c r="AK16" s="111" t="s">
        <v>92</v>
      </c>
      <c r="AL16" s="111" t="s">
        <v>92</v>
      </c>
      <c r="AM16" s="111" t="s">
        <v>92</v>
      </c>
      <c r="AN16" s="111" t="s">
        <v>92</v>
      </c>
    </row>
    <row r="17" spans="1:40">
      <c r="A17" s="52">
        <v>2013</v>
      </c>
      <c r="B17" s="59">
        <v>4558824</v>
      </c>
      <c r="C17" s="59">
        <v>2401620</v>
      </c>
      <c r="D17" s="59">
        <v>3624509</v>
      </c>
      <c r="E17" s="59">
        <v>10584953</v>
      </c>
      <c r="F17" s="35"/>
      <c r="G17" s="59">
        <v>1298922</v>
      </c>
      <c r="H17" s="59">
        <v>898488</v>
      </c>
      <c r="I17" s="59">
        <v>618912</v>
      </c>
      <c r="J17" s="59">
        <v>2816321</v>
      </c>
      <c r="K17" s="59"/>
      <c r="L17" s="59">
        <v>18090.57</v>
      </c>
      <c r="M17" s="59">
        <v>9530.24</v>
      </c>
      <c r="N17" s="59">
        <v>14382.97</v>
      </c>
      <c r="O17" s="59">
        <v>42003.78</v>
      </c>
      <c r="P17" s="59"/>
      <c r="Q17" s="59">
        <v>5154.45</v>
      </c>
      <c r="R17" s="59">
        <v>3565.43</v>
      </c>
      <c r="S17" s="59">
        <v>2456</v>
      </c>
      <c r="T17" s="59">
        <v>11175.88</v>
      </c>
      <c r="U17" s="110"/>
      <c r="V17" s="113">
        <f t="shared" si="4"/>
        <v>0.11171696786753715</v>
      </c>
      <c r="W17" s="113">
        <f t="shared" si="5"/>
        <v>0.13981043504260726</v>
      </c>
      <c r="X17" s="113">
        <f t="shared" si="6"/>
        <v>5.4624578383927203E-2</v>
      </c>
      <c r="Y17" s="113">
        <f t="shared" si="7"/>
        <v>9.7510234668378049E-2</v>
      </c>
      <c r="Z17" s="113"/>
      <c r="AA17" s="113">
        <f t="shared" si="8"/>
        <v>-2.9412595445001966E-2</v>
      </c>
      <c r="AB17" s="113">
        <f t="shared" si="9"/>
        <v>2.8722864034530726E-2</v>
      </c>
      <c r="AC17" s="113">
        <f t="shared" si="10"/>
        <v>-1.1471120949889335E-2</v>
      </c>
      <c r="AD17" s="113">
        <f t="shared" si="11"/>
        <v>-7.55971267230926E-3</v>
      </c>
      <c r="AF17" s="111" t="s">
        <v>92</v>
      </c>
      <c r="AG17" s="111" t="s">
        <v>92</v>
      </c>
      <c r="AH17" s="111" t="s">
        <v>92</v>
      </c>
      <c r="AI17" s="111" t="s">
        <v>92</v>
      </c>
      <c r="AJ17" s="111"/>
      <c r="AK17" s="111" t="s">
        <v>92</v>
      </c>
      <c r="AL17" s="111" t="s">
        <v>92</v>
      </c>
      <c r="AM17" s="111" t="s">
        <v>92</v>
      </c>
      <c r="AN17" s="111" t="s">
        <v>92</v>
      </c>
    </row>
    <row r="18" spans="1:40">
      <c r="A18" s="52">
        <v>2014</v>
      </c>
      <c r="B18" s="59">
        <v>3721720</v>
      </c>
      <c r="C18" s="59">
        <v>1964985</v>
      </c>
      <c r="D18" s="59">
        <v>3176775</v>
      </c>
      <c r="E18" s="59">
        <v>8863480</v>
      </c>
      <c r="F18" s="35"/>
      <c r="G18" s="59">
        <v>1153143</v>
      </c>
      <c r="H18" s="59">
        <v>761718</v>
      </c>
      <c r="I18" s="59">
        <v>573009</v>
      </c>
      <c r="J18" s="59">
        <v>2487869</v>
      </c>
      <c r="K18" s="59"/>
      <c r="L18" s="59">
        <v>14768.73</v>
      </c>
      <c r="M18" s="59">
        <v>7797.56</v>
      </c>
      <c r="N18" s="59">
        <v>12606.25</v>
      </c>
      <c r="O18" s="59">
        <v>35172.54</v>
      </c>
      <c r="P18" s="59"/>
      <c r="Q18" s="59">
        <v>4575.96</v>
      </c>
      <c r="R18" s="59">
        <v>3022.69</v>
      </c>
      <c r="S18" s="59">
        <v>2273.85</v>
      </c>
      <c r="T18" s="59">
        <v>9872.5</v>
      </c>
      <c r="U18" s="110"/>
      <c r="V18" s="113">
        <f t="shared" si="4"/>
        <v>-0.18362273825534525</v>
      </c>
      <c r="W18" s="113">
        <f t="shared" si="5"/>
        <v>-0.18180864280437847</v>
      </c>
      <c r="X18" s="113">
        <f t="shared" si="6"/>
        <v>-0.12352942403411804</v>
      </c>
      <c r="Y18" s="113">
        <f t="shared" si="7"/>
        <v>-0.16263393437447771</v>
      </c>
      <c r="Z18" s="113"/>
      <c r="AA18" s="113">
        <f t="shared" si="8"/>
        <v>-0.11223117888426504</v>
      </c>
      <c r="AB18" s="113">
        <f t="shared" si="9"/>
        <v>-0.15222287353839503</v>
      </c>
      <c r="AC18" s="113">
        <f t="shared" si="10"/>
        <v>-7.4165309446254102E-2</v>
      </c>
      <c r="AD18" s="113">
        <f t="shared" si="11"/>
        <v>-0.11662437320372077</v>
      </c>
      <c r="AF18" s="111" t="s">
        <v>92</v>
      </c>
      <c r="AG18" s="111" t="s">
        <v>92</v>
      </c>
      <c r="AH18" s="111" t="s">
        <v>92</v>
      </c>
      <c r="AI18" s="111" t="s">
        <v>92</v>
      </c>
      <c r="AJ18" s="111"/>
      <c r="AK18" s="111" t="s">
        <v>92</v>
      </c>
      <c r="AL18" s="111" t="s">
        <v>92</v>
      </c>
      <c r="AM18" s="111" t="s">
        <v>92</v>
      </c>
      <c r="AN18" s="111" t="s">
        <v>92</v>
      </c>
    </row>
    <row r="19" spans="1:40">
      <c r="A19" s="52">
        <v>2015</v>
      </c>
      <c r="B19" s="59">
        <v>3818304</v>
      </c>
      <c r="C19" s="59">
        <v>1909214</v>
      </c>
      <c r="D19" s="59">
        <v>3495262</v>
      </c>
      <c r="E19" s="59">
        <v>9222780</v>
      </c>
      <c r="F19" s="35"/>
      <c r="G19" s="59">
        <v>1020581</v>
      </c>
      <c r="H19" s="59">
        <v>582145</v>
      </c>
      <c r="I19" s="59">
        <v>568361</v>
      </c>
      <c r="J19" s="59">
        <v>2171084</v>
      </c>
      <c r="K19" s="59"/>
      <c r="L19" s="59">
        <v>15152</v>
      </c>
      <c r="M19" s="59">
        <v>7576.25</v>
      </c>
      <c r="N19" s="59">
        <v>13870.09</v>
      </c>
      <c r="O19" s="59">
        <v>36598.33</v>
      </c>
      <c r="P19" s="59"/>
      <c r="Q19" s="59">
        <v>4049.92</v>
      </c>
      <c r="R19" s="59">
        <v>2310.1</v>
      </c>
      <c r="S19" s="59">
        <v>2255.4</v>
      </c>
      <c r="T19" s="59">
        <v>8615.41</v>
      </c>
      <c r="U19" s="110"/>
      <c r="V19" s="113">
        <f t="shared" si="4"/>
        <v>2.5951452833114397E-2</v>
      </c>
      <c r="W19" s="113">
        <f t="shared" si="5"/>
        <v>-2.8381955380914037E-2</v>
      </c>
      <c r="X19" s="113">
        <f t="shared" si="6"/>
        <v>0.10025503222607846</v>
      </c>
      <c r="Y19" s="113">
        <f t="shared" si="7"/>
        <v>4.0537021210296453E-2</v>
      </c>
      <c r="Z19" s="113"/>
      <c r="AA19" s="113">
        <f t="shared" si="8"/>
        <v>-0.11495729857778481</v>
      </c>
      <c r="AB19" s="113">
        <f t="shared" si="9"/>
        <v>-0.23574696710545906</v>
      </c>
      <c r="AC19" s="113">
        <f t="shared" si="10"/>
        <v>-8.1139916881060037E-3</v>
      </c>
      <c r="AD19" s="113">
        <f t="shared" si="11"/>
        <v>-0.12733248923778173</v>
      </c>
      <c r="AF19" s="111" t="s">
        <v>92</v>
      </c>
      <c r="AG19" s="111" t="s">
        <v>92</v>
      </c>
      <c r="AH19" s="111" t="s">
        <v>92</v>
      </c>
      <c r="AI19" s="111" t="s">
        <v>92</v>
      </c>
      <c r="AJ19" s="111"/>
      <c r="AK19" s="111" t="s">
        <v>92</v>
      </c>
      <c r="AL19" s="111" t="s">
        <v>92</v>
      </c>
      <c r="AM19" s="111" t="s">
        <v>92</v>
      </c>
      <c r="AN19" s="111" t="s">
        <v>92</v>
      </c>
    </row>
    <row r="20" spans="1:40">
      <c r="A20" s="52">
        <v>2016</v>
      </c>
      <c r="B20" s="59">
        <v>3767966</v>
      </c>
      <c r="C20" s="59">
        <v>1904033</v>
      </c>
      <c r="D20" s="59">
        <v>3642882</v>
      </c>
      <c r="E20" s="59">
        <v>9314881</v>
      </c>
      <c r="F20" s="35"/>
      <c r="G20" s="59">
        <v>1324241</v>
      </c>
      <c r="H20" s="59">
        <v>855599</v>
      </c>
      <c r="I20" s="59">
        <v>606834</v>
      </c>
      <c r="J20" s="59">
        <v>2786674</v>
      </c>
      <c r="K20" s="59"/>
      <c r="L20" s="59">
        <v>14952.25</v>
      </c>
      <c r="M20" s="59">
        <v>7555.69</v>
      </c>
      <c r="N20" s="59">
        <v>14455.88</v>
      </c>
      <c r="O20" s="59">
        <v>36963.81</v>
      </c>
      <c r="P20" s="59"/>
      <c r="Q20" s="59">
        <v>5254.92</v>
      </c>
      <c r="R20" s="59">
        <v>3395.23</v>
      </c>
      <c r="S20" s="59">
        <v>2408.0700000000002</v>
      </c>
      <c r="T20" s="59">
        <v>11058.23</v>
      </c>
      <c r="U20" s="110"/>
      <c r="V20" s="113">
        <f t="shared" si="4"/>
        <v>-1.3183078141499438E-2</v>
      </c>
      <c r="W20" s="113">
        <f t="shared" si="5"/>
        <v>-2.7137436066656528E-3</v>
      </c>
      <c r="X20" s="113">
        <f t="shared" si="6"/>
        <v>4.2234044624079425E-2</v>
      </c>
      <c r="Y20" s="113">
        <f t="shared" si="7"/>
        <v>9.9862480063979131E-3</v>
      </c>
      <c r="Z20" s="113"/>
      <c r="AA20" s="113">
        <f t="shared" si="8"/>
        <v>0.297536741466498</v>
      </c>
      <c r="AB20" s="113">
        <f t="shared" si="9"/>
        <v>0.46973291199515188</v>
      </c>
      <c r="AC20" s="113">
        <f t="shared" si="10"/>
        <v>6.7690875232774728E-2</v>
      </c>
      <c r="AD20" s="113">
        <f t="shared" si="11"/>
        <v>0.28354077171022629</v>
      </c>
      <c r="AF20" s="111" t="s">
        <v>92</v>
      </c>
      <c r="AG20" s="111" t="s">
        <v>92</v>
      </c>
      <c r="AH20" s="111" t="s">
        <v>92</v>
      </c>
      <c r="AI20" s="111" t="s">
        <v>92</v>
      </c>
      <c r="AJ20" s="111"/>
      <c r="AK20" s="111" t="s">
        <v>92</v>
      </c>
      <c r="AL20" s="111" t="s">
        <v>92</v>
      </c>
      <c r="AM20" s="111" t="s">
        <v>92</v>
      </c>
      <c r="AN20" s="111" t="s">
        <v>92</v>
      </c>
    </row>
    <row r="21" spans="1:40">
      <c r="A21" s="52">
        <v>2017</v>
      </c>
      <c r="B21" s="59">
        <v>3920929</v>
      </c>
      <c r="C21" s="59">
        <v>2102914</v>
      </c>
      <c r="D21" s="59">
        <v>3821369</v>
      </c>
      <c r="E21" s="59">
        <v>9845212</v>
      </c>
      <c r="F21" s="35"/>
      <c r="G21" s="59">
        <v>1319729</v>
      </c>
      <c r="H21" s="59">
        <v>857225</v>
      </c>
      <c r="I21" s="59">
        <v>523759</v>
      </c>
      <c r="J21" s="59">
        <v>2700712</v>
      </c>
      <c r="K21" s="59"/>
      <c r="L21" s="59">
        <v>15621.23</v>
      </c>
      <c r="M21" s="59">
        <v>8378.14</v>
      </c>
      <c r="N21" s="59">
        <v>15224.58</v>
      </c>
      <c r="O21" s="59">
        <v>39223.949999999997</v>
      </c>
      <c r="P21" s="59"/>
      <c r="Q21" s="59">
        <v>5257.88</v>
      </c>
      <c r="R21" s="59">
        <v>3415.24</v>
      </c>
      <c r="S21" s="59">
        <v>2086.69</v>
      </c>
      <c r="T21" s="59">
        <v>10759.81</v>
      </c>
      <c r="U21" s="110"/>
      <c r="V21" s="113">
        <f t="shared" si="4"/>
        <v>4.4741092477720734E-2</v>
      </c>
      <c r="W21" s="113">
        <f t="shared" si="5"/>
        <v>0.10885173954992866</v>
      </c>
      <c r="X21" s="113">
        <f t="shared" si="6"/>
        <v>5.3175593599282811E-2</v>
      </c>
      <c r="Y21" s="113">
        <f t="shared" si="7"/>
        <v>6.1144670963301673E-2</v>
      </c>
      <c r="Z21" s="113"/>
      <c r="AA21" s="113">
        <f t="shared" si="8"/>
        <v>5.6328164843622019E-4</v>
      </c>
      <c r="AB21" s="113">
        <f t="shared" si="9"/>
        <v>5.8935624390688002E-3</v>
      </c>
      <c r="AC21" s="113">
        <f t="shared" si="10"/>
        <v>-0.13345957551067866</v>
      </c>
      <c r="AD21" s="113">
        <f t="shared" si="11"/>
        <v>-2.6986235591048513E-2</v>
      </c>
      <c r="AF21" s="111" t="s">
        <v>92</v>
      </c>
      <c r="AG21" s="111" t="s">
        <v>92</v>
      </c>
      <c r="AH21" s="111" t="s">
        <v>92</v>
      </c>
      <c r="AI21" s="111" t="s">
        <v>92</v>
      </c>
      <c r="AJ21" s="111"/>
      <c r="AK21" s="111" t="s">
        <v>92</v>
      </c>
      <c r="AL21" s="111" t="s">
        <v>92</v>
      </c>
      <c r="AM21" s="111" t="s">
        <v>92</v>
      </c>
      <c r="AN21" s="111" t="s">
        <v>92</v>
      </c>
    </row>
    <row r="22" spans="1:40">
      <c r="A22" s="52">
        <v>2018</v>
      </c>
      <c r="B22" s="59">
        <v>3935422</v>
      </c>
      <c r="C22" s="59">
        <v>2319938</v>
      </c>
      <c r="D22" s="59">
        <v>3888613</v>
      </c>
      <c r="E22" s="59">
        <v>10143973</v>
      </c>
      <c r="F22" s="35"/>
      <c r="G22" s="59">
        <v>1439456</v>
      </c>
      <c r="H22" s="59">
        <v>963871</v>
      </c>
      <c r="I22" s="59">
        <v>522328</v>
      </c>
      <c r="J22" s="59">
        <v>2925656</v>
      </c>
      <c r="K22" s="59"/>
      <c r="L22" s="59">
        <v>15616.75</v>
      </c>
      <c r="M22" s="59">
        <v>9206.1</v>
      </c>
      <c r="N22" s="59">
        <v>15431</v>
      </c>
      <c r="O22" s="59">
        <v>40253.86</v>
      </c>
      <c r="P22" s="59"/>
      <c r="Q22" s="59">
        <v>5712.13</v>
      </c>
      <c r="R22" s="59">
        <v>3824.88</v>
      </c>
      <c r="S22" s="59">
        <v>2072.73</v>
      </c>
      <c r="T22" s="59">
        <v>11609.75</v>
      </c>
      <c r="U22" s="110"/>
      <c r="V22" s="113">
        <f t="shared" si="4"/>
        <v>-2.8678919649727241E-4</v>
      </c>
      <c r="W22" s="113">
        <f t="shared" si="5"/>
        <v>9.8823843955818447E-2</v>
      </c>
      <c r="X22" s="113">
        <f t="shared" si="6"/>
        <v>1.3558337898319728E-2</v>
      </c>
      <c r="Y22" s="113">
        <f t="shared" si="7"/>
        <v>2.6257171957439374E-2</v>
      </c>
      <c r="Z22" s="113"/>
      <c r="AA22" s="113">
        <f t="shared" si="8"/>
        <v>8.6394136039620539E-2</v>
      </c>
      <c r="AB22" s="113">
        <f t="shared" si="9"/>
        <v>0.11994471837996756</v>
      </c>
      <c r="AC22" s="113">
        <f t="shared" si="10"/>
        <v>-6.6900210381034553E-3</v>
      </c>
      <c r="AD22" s="113">
        <f t="shared" si="11"/>
        <v>7.8992101161637684E-2</v>
      </c>
      <c r="AF22" s="111" t="s">
        <v>92</v>
      </c>
      <c r="AG22" s="111" t="s">
        <v>92</v>
      </c>
      <c r="AH22" s="111" t="s">
        <v>92</v>
      </c>
      <c r="AI22" s="111" t="s">
        <v>92</v>
      </c>
      <c r="AJ22" s="111"/>
      <c r="AK22" s="111" t="s">
        <v>92</v>
      </c>
      <c r="AL22" s="111" t="s">
        <v>92</v>
      </c>
      <c r="AM22" s="111" t="s">
        <v>92</v>
      </c>
      <c r="AN22" s="111" t="s">
        <v>92</v>
      </c>
    </row>
    <row r="23" spans="1:40">
      <c r="A23" s="52">
        <v>2019</v>
      </c>
      <c r="B23" s="59">
        <v>3318513</v>
      </c>
      <c r="C23" s="59">
        <v>2036682</v>
      </c>
      <c r="D23" s="59">
        <v>3378925</v>
      </c>
      <c r="E23" s="59">
        <v>8734120</v>
      </c>
      <c r="F23" s="35"/>
      <c r="G23" s="59">
        <v>1491415</v>
      </c>
      <c r="H23" s="59">
        <v>885512</v>
      </c>
      <c r="I23" s="59">
        <v>520051</v>
      </c>
      <c r="J23" s="59">
        <v>2896974</v>
      </c>
      <c r="K23" s="59"/>
      <c r="L23" s="59">
        <v>13168.7</v>
      </c>
      <c r="M23" s="59">
        <v>8082.07</v>
      </c>
      <c r="N23" s="59">
        <v>13408.43</v>
      </c>
      <c r="O23" s="59">
        <v>34659.21</v>
      </c>
      <c r="P23" s="59"/>
      <c r="Q23" s="59">
        <v>5918.31</v>
      </c>
      <c r="R23" s="59">
        <v>3513.94</v>
      </c>
      <c r="S23" s="59">
        <v>2063.69</v>
      </c>
      <c r="T23" s="59">
        <v>11495.93</v>
      </c>
      <c r="U23" s="110"/>
      <c r="V23" s="113">
        <f t="shared" si="4"/>
        <v>-0.15675796820721333</v>
      </c>
      <c r="W23" s="113">
        <f t="shared" si="5"/>
        <v>-0.12209621881144028</v>
      </c>
      <c r="X23" s="113">
        <f t="shared" si="6"/>
        <v>-0.13107186831702411</v>
      </c>
      <c r="Y23" s="113">
        <f t="shared" si="7"/>
        <v>-0.1389841868581051</v>
      </c>
      <c r="Z23" s="113"/>
      <c r="AA23" s="113">
        <f t="shared" si="8"/>
        <v>3.6095116882844058E-2</v>
      </c>
      <c r="AB23" s="113">
        <f t="shared" si="9"/>
        <v>-8.1294053669657584E-2</v>
      </c>
      <c r="AC23" s="113">
        <f t="shared" si="10"/>
        <v>-4.3613977700905915E-3</v>
      </c>
      <c r="AD23" s="113">
        <f t="shared" si="11"/>
        <v>-9.8038286784813966E-3</v>
      </c>
      <c r="AF23" s="111" t="s">
        <v>92</v>
      </c>
      <c r="AG23" s="111" t="s">
        <v>92</v>
      </c>
      <c r="AH23" s="111" t="s">
        <v>92</v>
      </c>
      <c r="AI23" s="111" t="s">
        <v>92</v>
      </c>
      <c r="AJ23" s="111"/>
      <c r="AK23" s="111" t="s">
        <v>92</v>
      </c>
      <c r="AL23" s="111" t="s">
        <v>92</v>
      </c>
      <c r="AM23" s="111" t="s">
        <v>92</v>
      </c>
      <c r="AN23" s="111" t="s">
        <v>92</v>
      </c>
    </row>
    <row r="24" spans="1:40">
      <c r="A24" s="52">
        <v>2020</v>
      </c>
      <c r="B24" s="59">
        <v>3145023</v>
      </c>
      <c r="C24" s="59">
        <v>2163530</v>
      </c>
      <c r="D24" s="59">
        <v>3175706</v>
      </c>
      <c r="E24" s="59">
        <v>8484259</v>
      </c>
      <c r="F24" s="35"/>
      <c r="G24" s="59">
        <v>1603382</v>
      </c>
      <c r="H24" s="59">
        <v>940612</v>
      </c>
      <c r="I24" s="59">
        <v>487412</v>
      </c>
      <c r="J24" s="59">
        <v>3031405</v>
      </c>
      <c r="K24" s="59"/>
      <c r="L24" s="59">
        <v>12430.92</v>
      </c>
      <c r="M24" s="59">
        <v>8551.5</v>
      </c>
      <c r="N24" s="59">
        <v>12552.2</v>
      </c>
      <c r="O24" s="59">
        <v>33534.620000000003</v>
      </c>
      <c r="P24" s="59"/>
      <c r="Q24" s="59">
        <v>6337.48</v>
      </c>
      <c r="R24" s="59">
        <v>3717.83</v>
      </c>
      <c r="S24" s="59">
        <v>1926.53</v>
      </c>
      <c r="T24" s="59">
        <v>11981.84</v>
      </c>
      <c r="U24" s="110"/>
      <c r="V24" s="113">
        <f t="shared" si="4"/>
        <v>-5.6025272046595354E-2</v>
      </c>
      <c r="W24" s="113">
        <f t="shared" si="5"/>
        <v>5.8082892130357777E-2</v>
      </c>
      <c r="X24" s="113">
        <f t="shared" si="6"/>
        <v>-6.3857588099426987E-2</v>
      </c>
      <c r="Y24" s="113">
        <f t="shared" si="7"/>
        <v>-3.2447075394967051E-2</v>
      </c>
      <c r="Z24" s="113"/>
      <c r="AA24" s="113">
        <f t="shared" si="8"/>
        <v>7.0825962141219279E-2</v>
      </c>
      <c r="AB24" s="113">
        <f t="shared" si="9"/>
        <v>5.8023187646914831E-2</v>
      </c>
      <c r="AC24" s="113">
        <f t="shared" si="10"/>
        <v>-6.6463470773226674E-2</v>
      </c>
      <c r="AD24" s="113">
        <f t="shared" si="11"/>
        <v>4.226800267572961E-2</v>
      </c>
      <c r="AF24" s="111" t="s">
        <v>92</v>
      </c>
      <c r="AG24" s="111" t="s">
        <v>92</v>
      </c>
      <c r="AH24" s="111" t="s">
        <v>92</v>
      </c>
      <c r="AI24" s="111" t="s">
        <v>92</v>
      </c>
      <c r="AJ24" s="111"/>
      <c r="AK24" s="111" t="s">
        <v>92</v>
      </c>
      <c r="AL24" s="111" t="s">
        <v>92</v>
      </c>
      <c r="AM24" s="111" t="s">
        <v>92</v>
      </c>
      <c r="AN24" s="111" t="s">
        <v>92</v>
      </c>
    </row>
    <row r="25" spans="1:40">
      <c r="A25" s="52">
        <v>2021</v>
      </c>
      <c r="B25" s="59">
        <v>2741382</v>
      </c>
      <c r="C25" s="59">
        <v>2121179</v>
      </c>
      <c r="D25" s="59">
        <v>2777238</v>
      </c>
      <c r="E25" s="59">
        <v>7639799</v>
      </c>
      <c r="F25" s="35"/>
      <c r="G25" s="59">
        <v>1216232</v>
      </c>
      <c r="H25" s="59">
        <v>602373</v>
      </c>
      <c r="I25" s="59">
        <v>404664</v>
      </c>
      <c r="J25" s="59">
        <v>2223269</v>
      </c>
      <c r="K25" s="59"/>
      <c r="L25" s="59">
        <v>10894.25</v>
      </c>
      <c r="M25" s="59">
        <v>8427.6666666666661</v>
      </c>
      <c r="N25" s="59">
        <v>11040</v>
      </c>
      <c r="O25" s="59">
        <v>30361.666666666668</v>
      </c>
      <c r="P25" s="59"/>
      <c r="Q25" s="59">
        <v>4826.666666666667</v>
      </c>
      <c r="R25" s="59">
        <v>2397</v>
      </c>
      <c r="S25" s="59">
        <v>1609.5</v>
      </c>
      <c r="T25" s="59">
        <v>8833.1666666666661</v>
      </c>
      <c r="U25" s="110"/>
      <c r="V25" s="113">
        <f t="shared" ref="V25:V26" si="12">L25/L24-1</f>
        <v>-0.12361675563835983</v>
      </c>
      <c r="W25" s="113">
        <f t="shared" ref="W25:W26" si="13">M25/M24-1</f>
        <v>-1.4480890292151494E-2</v>
      </c>
      <c r="X25" s="113">
        <f t="shared" ref="X25:X26" si="14">N25/N24-1</f>
        <v>-0.12047290514810161</v>
      </c>
      <c r="Y25" s="113">
        <f t="shared" ref="Y25:Y26" si="15">O25/O24-1</f>
        <v>-9.4617244308518589E-2</v>
      </c>
      <c r="Z25" s="113"/>
      <c r="AA25" s="113">
        <f t="shared" ref="AA25:AA26" si="16">Q25/Q24-1</f>
        <v>-0.23839338874968163</v>
      </c>
      <c r="AB25" s="113">
        <f t="shared" ref="AB25:AB26" si="17">R25/R24-1</f>
        <v>-0.35526906824679982</v>
      </c>
      <c r="AC25" s="113">
        <f t="shared" ref="AC25:AC26" si="18">S25/S24-1</f>
        <v>-0.16456011585596897</v>
      </c>
      <c r="AD25" s="113">
        <f t="shared" ref="AD25:AD26" si="19">T25/T24-1</f>
        <v>-0.26278712896628009</v>
      </c>
      <c r="AF25" s="111" t="s">
        <v>92</v>
      </c>
      <c r="AG25" s="111" t="s">
        <v>92</v>
      </c>
      <c r="AH25" s="111" t="s">
        <v>92</v>
      </c>
      <c r="AI25" s="111" t="s">
        <v>92</v>
      </c>
      <c r="AJ25" s="111"/>
      <c r="AK25" s="111" t="s">
        <v>92</v>
      </c>
      <c r="AL25" s="111" t="s">
        <v>92</v>
      </c>
      <c r="AM25" s="111" t="s">
        <v>92</v>
      </c>
      <c r="AN25" s="111" t="s">
        <v>92</v>
      </c>
    </row>
    <row r="26" spans="1:40">
      <c r="A26" s="52">
        <v>2022</v>
      </c>
      <c r="B26" s="59">
        <v>4604063</v>
      </c>
      <c r="C26" s="59">
        <v>3229761</v>
      </c>
      <c r="D26" s="59">
        <v>4857221</v>
      </c>
      <c r="E26" s="59">
        <v>12691045</v>
      </c>
      <c r="F26" s="35"/>
      <c r="G26" s="59">
        <v>1771494</v>
      </c>
      <c r="H26" s="59">
        <v>1174847</v>
      </c>
      <c r="I26" s="59">
        <v>595107</v>
      </c>
      <c r="J26" s="59">
        <v>3541455</v>
      </c>
      <c r="K26" s="59"/>
      <c r="L26" s="59">
        <v>18319.666666666668</v>
      </c>
      <c r="M26" s="59">
        <v>12880.083333333334</v>
      </c>
      <c r="N26" s="59">
        <v>19332.333333333332</v>
      </c>
      <c r="O26" s="59">
        <v>50532.166666666664</v>
      </c>
      <c r="P26" s="59"/>
      <c r="Q26" s="59">
        <v>7048.416666666667</v>
      </c>
      <c r="R26" s="59">
        <v>4682.083333333333</v>
      </c>
      <c r="S26" s="59">
        <v>2369.25</v>
      </c>
      <c r="T26" s="59">
        <v>14099.666666666666</v>
      </c>
      <c r="U26" s="110"/>
      <c r="V26" s="113">
        <f t="shared" si="12"/>
        <v>0.68159044144082137</v>
      </c>
      <c r="W26" s="113">
        <f t="shared" si="13"/>
        <v>0.52830953605189279</v>
      </c>
      <c r="X26" s="113">
        <f t="shared" si="14"/>
        <v>0.75111714975845389</v>
      </c>
      <c r="Y26" s="113">
        <f t="shared" si="15"/>
        <v>0.66434100016468123</v>
      </c>
      <c r="Z26" s="113"/>
      <c r="AA26" s="113">
        <f t="shared" si="16"/>
        <v>0.46030732044198897</v>
      </c>
      <c r="AB26" s="113">
        <f t="shared" si="17"/>
        <v>0.95330969267139465</v>
      </c>
      <c r="AC26" s="113">
        <f t="shared" si="18"/>
        <v>0.47204100652376524</v>
      </c>
      <c r="AD26" s="113">
        <f t="shared" si="19"/>
        <v>0.59621879658106769</v>
      </c>
      <c r="AF26" s="111" t="s">
        <v>92</v>
      </c>
      <c r="AG26" s="111" t="s">
        <v>92</v>
      </c>
      <c r="AH26" s="111" t="s">
        <v>92</v>
      </c>
      <c r="AI26" s="111" t="s">
        <v>92</v>
      </c>
      <c r="AJ26" s="111"/>
      <c r="AK26" s="111" t="s">
        <v>92</v>
      </c>
      <c r="AL26" s="111" t="s">
        <v>92</v>
      </c>
      <c r="AM26" s="111" t="s">
        <v>92</v>
      </c>
      <c r="AN26" s="111" t="s">
        <v>92</v>
      </c>
    </row>
    <row r="27" spans="1:40">
      <c r="A27" s="52"/>
      <c r="B27" s="59"/>
      <c r="C27" s="59"/>
      <c r="D27" s="59"/>
      <c r="E27" s="59"/>
      <c r="F27" s="35"/>
      <c r="G27" s="59"/>
      <c r="H27" s="59"/>
      <c r="I27" s="59"/>
      <c r="J27" s="59"/>
      <c r="K27" s="59"/>
      <c r="L27" s="59"/>
      <c r="M27" s="59"/>
      <c r="N27" s="59"/>
      <c r="O27" s="59"/>
      <c r="P27" s="59"/>
      <c r="Q27" s="59"/>
      <c r="R27" s="59"/>
      <c r="S27" s="59"/>
      <c r="T27" s="59"/>
      <c r="U27" s="110"/>
      <c r="V27" s="113"/>
      <c r="W27" s="113"/>
      <c r="X27" s="113"/>
      <c r="Y27" s="113"/>
      <c r="Z27" s="113"/>
      <c r="AA27" s="113"/>
      <c r="AB27" s="113"/>
      <c r="AC27" s="113"/>
      <c r="AD27" s="113"/>
      <c r="AF27" s="111"/>
      <c r="AG27" s="111"/>
      <c r="AH27" s="111"/>
      <c r="AI27" s="111"/>
      <c r="AJ27" s="111"/>
      <c r="AK27" s="111"/>
      <c r="AL27" s="111"/>
      <c r="AM27" s="111"/>
      <c r="AN27" s="111"/>
    </row>
    <row r="28" spans="1:40">
      <c r="A28" s="136" t="s">
        <v>101</v>
      </c>
      <c r="B28" s="140">
        <v>1702096</v>
      </c>
      <c r="C28" s="140">
        <v>1279570</v>
      </c>
      <c r="D28" s="140">
        <v>1824509</v>
      </c>
      <c r="E28" s="140">
        <v>4806175</v>
      </c>
      <c r="F28" s="141"/>
      <c r="G28" s="140">
        <v>712174</v>
      </c>
      <c r="H28" s="140">
        <v>483534</v>
      </c>
      <c r="I28" s="140">
        <v>234320</v>
      </c>
      <c r="J28" s="140">
        <v>1430032</v>
      </c>
      <c r="K28" s="140"/>
      <c r="L28" s="140">
        <v>16490.599999999999</v>
      </c>
      <c r="M28" s="140">
        <v>12423.2</v>
      </c>
      <c r="N28" s="140">
        <v>17686.400000000001</v>
      </c>
      <c r="O28" s="140">
        <v>46600.4</v>
      </c>
      <c r="P28" s="140"/>
      <c r="Q28" s="140">
        <v>6885.4</v>
      </c>
      <c r="R28" s="140">
        <v>4674.3999999999996</v>
      </c>
      <c r="S28" s="140">
        <v>2268.4</v>
      </c>
      <c r="T28" s="140">
        <v>13828</v>
      </c>
      <c r="U28" s="132"/>
      <c r="V28" s="133"/>
      <c r="W28" s="133"/>
      <c r="X28" s="133"/>
      <c r="Y28" s="133"/>
      <c r="Z28" s="133"/>
      <c r="AA28" s="133"/>
      <c r="AB28" s="133"/>
      <c r="AC28" s="133"/>
      <c r="AD28" s="133"/>
      <c r="AE28" s="134"/>
      <c r="AF28" s="135"/>
      <c r="AG28" s="135"/>
      <c r="AH28" s="135"/>
      <c r="AI28" s="135"/>
      <c r="AJ28" s="134"/>
      <c r="AK28" s="135"/>
      <c r="AL28" s="135"/>
      <c r="AM28" s="135"/>
      <c r="AN28" s="135"/>
    </row>
    <row r="29" spans="1:40">
      <c r="A29" s="136" t="s">
        <v>107</v>
      </c>
      <c r="B29" s="140">
        <v>1706110</v>
      </c>
      <c r="C29" s="140">
        <v>1135515</v>
      </c>
      <c r="D29" s="140">
        <v>1834215</v>
      </c>
      <c r="E29" s="140">
        <v>4675837</v>
      </c>
      <c r="F29" s="141"/>
      <c r="G29" s="140">
        <v>661079</v>
      </c>
      <c r="H29" s="140">
        <v>401288</v>
      </c>
      <c r="I29" s="140">
        <v>228376</v>
      </c>
      <c r="J29" s="140">
        <v>1290744</v>
      </c>
      <c r="K29" s="140"/>
      <c r="L29" s="140">
        <v>16578.2</v>
      </c>
      <c r="M29" s="140">
        <v>11027.8</v>
      </c>
      <c r="N29" s="140">
        <v>17840</v>
      </c>
      <c r="O29" s="140">
        <v>45446.2</v>
      </c>
      <c r="P29" s="140"/>
      <c r="Q29" s="140">
        <v>6410.4</v>
      </c>
      <c r="R29" s="140">
        <v>3893.6</v>
      </c>
      <c r="S29" s="140">
        <v>2223.6</v>
      </c>
      <c r="T29" s="140">
        <v>12527.4</v>
      </c>
      <c r="U29" s="132"/>
      <c r="V29" s="133">
        <f t="shared" ref="V29" si="20">L29/L28-1</f>
        <v>5.3121172061660893E-3</v>
      </c>
      <c r="W29" s="133">
        <f t="shared" ref="W29" si="21">M29/M28-1</f>
        <v>-0.11232210702556522</v>
      </c>
      <c r="X29" s="133">
        <f t="shared" ref="X29" si="22">N29/N28-1</f>
        <v>8.6846390446895239E-3</v>
      </c>
      <c r="Y29" s="133">
        <f t="shared" ref="Y29" si="23">O29/O28-1</f>
        <v>-2.4768027742251286E-2</v>
      </c>
      <c r="Z29" s="133"/>
      <c r="AA29" s="133">
        <f t="shared" ref="AA29" si="24">Q29/Q28-1</f>
        <v>-6.8986551253376716E-2</v>
      </c>
      <c r="AB29" s="133">
        <f t="shared" ref="AB29" si="25">R29/R28-1</f>
        <v>-0.16703748074619196</v>
      </c>
      <c r="AC29" s="133">
        <f t="shared" ref="AC29" si="26">S29/S28-1</f>
        <v>-1.9749603244577751E-2</v>
      </c>
      <c r="AD29" s="133">
        <f t="shared" ref="AD29" si="27">T29/T28-1</f>
        <v>-9.4055539485102702E-2</v>
      </c>
      <c r="AE29" s="134"/>
      <c r="AF29" s="135" t="s">
        <v>92</v>
      </c>
      <c r="AG29" s="135" t="s">
        <v>92</v>
      </c>
      <c r="AH29" s="135" t="s">
        <v>92</v>
      </c>
      <c r="AI29" s="135" t="s">
        <v>92</v>
      </c>
      <c r="AJ29" s="134"/>
      <c r="AK29" s="135" t="s">
        <v>92</v>
      </c>
      <c r="AL29" s="135" t="s">
        <v>92</v>
      </c>
      <c r="AM29" s="135" t="s">
        <v>92</v>
      </c>
      <c r="AN29" s="135" t="s">
        <v>92</v>
      </c>
    </row>
    <row r="30" spans="1:40">
      <c r="A30" s="53"/>
      <c r="B30" s="59"/>
      <c r="C30" s="59"/>
      <c r="D30" s="59"/>
      <c r="E30" s="59"/>
      <c r="F30" s="35"/>
      <c r="G30" s="59"/>
      <c r="H30" s="59"/>
      <c r="I30" s="59"/>
      <c r="J30" s="59"/>
      <c r="K30" s="59"/>
      <c r="L30" s="59"/>
      <c r="M30" s="59"/>
      <c r="N30" s="59"/>
      <c r="O30" s="59"/>
      <c r="P30" s="59"/>
      <c r="Q30" s="59"/>
      <c r="R30" s="59"/>
      <c r="S30" s="59"/>
      <c r="T30" s="59"/>
      <c r="U30" s="110"/>
      <c r="V30" s="113"/>
      <c r="W30" s="113"/>
      <c r="X30" s="113"/>
      <c r="Y30" s="113"/>
      <c r="Z30" s="113"/>
      <c r="AA30" s="113"/>
      <c r="AB30" s="113"/>
      <c r="AC30" s="113"/>
      <c r="AD30" s="113"/>
      <c r="AF30" s="111"/>
      <c r="AG30" s="111"/>
      <c r="AH30" s="111"/>
      <c r="AI30" s="111"/>
      <c r="AJ30" s="111"/>
      <c r="AK30" s="111"/>
      <c r="AL30" s="111"/>
      <c r="AM30" s="111"/>
      <c r="AN30" s="111"/>
    </row>
    <row r="31" spans="1:40">
      <c r="A31" s="52" t="s">
        <v>49</v>
      </c>
      <c r="B31" s="59">
        <v>854330</v>
      </c>
      <c r="C31" s="59">
        <v>635548</v>
      </c>
      <c r="D31" s="59">
        <v>912532</v>
      </c>
      <c r="E31" s="59">
        <v>2402410</v>
      </c>
      <c r="F31" s="35"/>
      <c r="G31" s="59">
        <v>494297</v>
      </c>
      <c r="H31" s="59">
        <v>356911</v>
      </c>
      <c r="I31" s="59">
        <v>154929</v>
      </c>
      <c r="J31" s="59">
        <v>1006136</v>
      </c>
      <c r="K31" s="59"/>
      <c r="L31" s="59">
        <v>13780.32</v>
      </c>
      <c r="M31" s="59">
        <v>10250.52</v>
      </c>
      <c r="N31" s="59">
        <v>14716.98</v>
      </c>
      <c r="O31" s="59">
        <v>38747.82</v>
      </c>
      <c r="P31" s="59"/>
      <c r="Q31" s="59">
        <v>7972.15</v>
      </c>
      <c r="R31" s="59">
        <v>5756.61</v>
      </c>
      <c r="S31" s="59">
        <v>2497.94</v>
      </c>
      <c r="T31" s="59">
        <v>16226.71</v>
      </c>
      <c r="U31" s="110"/>
      <c r="V31" s="111" t="s">
        <v>92</v>
      </c>
      <c r="W31" s="111" t="s">
        <v>92</v>
      </c>
      <c r="X31" s="111" t="s">
        <v>92</v>
      </c>
      <c r="Y31" s="111" t="s">
        <v>92</v>
      </c>
      <c r="Z31" s="111"/>
      <c r="AA31" s="111" t="s">
        <v>92</v>
      </c>
      <c r="AB31" s="111" t="s">
        <v>92</v>
      </c>
      <c r="AC31" s="111" t="s">
        <v>92</v>
      </c>
      <c r="AD31" s="111" t="s">
        <v>92</v>
      </c>
      <c r="AF31" s="111" t="s">
        <v>92</v>
      </c>
      <c r="AG31" s="111" t="s">
        <v>92</v>
      </c>
      <c r="AH31" s="111" t="s">
        <v>92</v>
      </c>
      <c r="AI31" s="111" t="s">
        <v>92</v>
      </c>
      <c r="AJ31" s="111"/>
      <c r="AK31" s="111" t="s">
        <v>92</v>
      </c>
      <c r="AL31" s="111" t="s">
        <v>92</v>
      </c>
      <c r="AM31" s="111" t="s">
        <v>92</v>
      </c>
      <c r="AN31" s="111" t="s">
        <v>92</v>
      </c>
    </row>
    <row r="32" spans="1:40">
      <c r="A32" s="52" t="s">
        <v>50</v>
      </c>
      <c r="B32" s="59">
        <v>865173</v>
      </c>
      <c r="C32" s="59">
        <v>570067</v>
      </c>
      <c r="D32" s="59">
        <v>881301</v>
      </c>
      <c r="E32" s="59">
        <v>2316541</v>
      </c>
      <c r="F32" s="35"/>
      <c r="G32" s="59">
        <v>401385</v>
      </c>
      <c r="H32" s="59">
        <v>236715</v>
      </c>
      <c r="I32" s="59">
        <v>119053</v>
      </c>
      <c r="J32" s="59">
        <v>757154</v>
      </c>
      <c r="K32" s="59"/>
      <c r="L32" s="59">
        <v>13733.32</v>
      </c>
      <c r="M32" s="59">
        <v>9048.65</v>
      </c>
      <c r="N32" s="59">
        <v>13988.75</v>
      </c>
      <c r="O32" s="59">
        <v>36770.71</v>
      </c>
      <c r="P32" s="59"/>
      <c r="Q32" s="59">
        <v>6371.24</v>
      </c>
      <c r="R32" s="59">
        <v>3757.4</v>
      </c>
      <c r="S32" s="59">
        <v>1889.25</v>
      </c>
      <c r="T32" s="59">
        <v>12017.87</v>
      </c>
      <c r="U32" s="110"/>
      <c r="V32" s="111" t="s">
        <v>92</v>
      </c>
      <c r="W32" s="111" t="s">
        <v>92</v>
      </c>
      <c r="X32" s="111" t="s">
        <v>92</v>
      </c>
      <c r="Y32" s="111" t="s">
        <v>92</v>
      </c>
      <c r="Z32" s="111"/>
      <c r="AA32" s="111" t="s">
        <v>92</v>
      </c>
      <c r="AB32" s="111" t="s">
        <v>92</v>
      </c>
      <c r="AC32" s="111" t="s">
        <v>92</v>
      </c>
      <c r="AD32" s="111" t="s">
        <v>92</v>
      </c>
      <c r="AF32" s="113">
        <f t="shared" ref="AF32:AF38" si="28">L32/L31-1</f>
        <v>-3.4106610006153781E-3</v>
      </c>
      <c r="AG32" s="113">
        <f t="shared" ref="AG32:AG38" si="29">M32/M31-1</f>
        <v>-0.11724966148058835</v>
      </c>
      <c r="AH32" s="113">
        <f t="shared" ref="AH32:AH38" si="30">N32/N31-1</f>
        <v>-4.948229867812548E-2</v>
      </c>
      <c r="AI32" s="113">
        <f t="shared" ref="AI32:AI38" si="31">O32/O31-1</f>
        <v>-5.1025064119736285E-2</v>
      </c>
      <c r="AJ32" s="113"/>
      <c r="AK32" s="113">
        <f t="shared" ref="AK32:AK38" si="32">Q32/Q31-1</f>
        <v>-0.20081282966326519</v>
      </c>
      <c r="AL32" s="113">
        <f t="shared" ref="AL32:AL38" si="33">R32/R31-1</f>
        <v>-0.34728946376426395</v>
      </c>
      <c r="AM32" s="113">
        <f t="shared" ref="AM32:AM38" si="34">S32/S31-1</f>
        <v>-0.24367678967469197</v>
      </c>
      <c r="AN32" s="113">
        <f t="shared" ref="AN32:AN38" si="35">T32/T31-1</f>
        <v>-0.25937728596862819</v>
      </c>
    </row>
    <row r="33" spans="1:40">
      <c r="A33" s="52" t="s">
        <v>51</v>
      </c>
      <c r="B33" s="59">
        <v>713637</v>
      </c>
      <c r="C33" s="59">
        <v>468245</v>
      </c>
      <c r="D33" s="59">
        <v>697577</v>
      </c>
      <c r="E33" s="59">
        <v>1879459</v>
      </c>
      <c r="F33" s="35"/>
      <c r="G33" s="59">
        <v>376899</v>
      </c>
      <c r="H33" s="59">
        <v>181069</v>
      </c>
      <c r="I33" s="59">
        <v>106987</v>
      </c>
      <c r="J33" s="59">
        <v>664956</v>
      </c>
      <c r="K33" s="59"/>
      <c r="L33" s="59">
        <v>11150.58</v>
      </c>
      <c r="M33" s="59">
        <v>7316.33</v>
      </c>
      <c r="N33" s="59">
        <v>10899.64</v>
      </c>
      <c r="O33" s="59">
        <v>29366.55</v>
      </c>
      <c r="P33" s="59"/>
      <c r="Q33" s="59">
        <v>5889.05</v>
      </c>
      <c r="R33" s="59">
        <v>2829.2</v>
      </c>
      <c r="S33" s="59">
        <v>1671.69</v>
      </c>
      <c r="T33" s="59">
        <v>10389.92</v>
      </c>
      <c r="U33" s="110"/>
      <c r="V33" s="111" t="s">
        <v>92</v>
      </c>
      <c r="W33" s="111" t="s">
        <v>92</v>
      </c>
      <c r="X33" s="111" t="s">
        <v>92</v>
      </c>
      <c r="Y33" s="111" t="s">
        <v>92</v>
      </c>
      <c r="Z33" s="111"/>
      <c r="AA33" s="111" t="s">
        <v>92</v>
      </c>
      <c r="AB33" s="111" t="s">
        <v>92</v>
      </c>
      <c r="AC33" s="111" t="s">
        <v>92</v>
      </c>
      <c r="AD33" s="111" t="s">
        <v>92</v>
      </c>
      <c r="AF33" s="113">
        <f t="shared" si="28"/>
        <v>-0.18806377481919889</v>
      </c>
      <c r="AG33" s="113">
        <f t="shared" si="29"/>
        <v>-0.19144513269935293</v>
      </c>
      <c r="AH33" s="113">
        <f t="shared" si="30"/>
        <v>-0.22082816549012607</v>
      </c>
      <c r="AI33" s="113">
        <f t="shared" si="31"/>
        <v>-0.20136026745200186</v>
      </c>
      <c r="AJ33" s="113"/>
      <c r="AK33" s="113">
        <f t="shared" si="32"/>
        <v>-7.5682284767172425E-2</v>
      </c>
      <c r="AL33" s="113">
        <f t="shared" si="33"/>
        <v>-0.24703252248895524</v>
      </c>
      <c r="AM33" s="113">
        <f t="shared" si="34"/>
        <v>-0.11515680825724495</v>
      </c>
      <c r="AN33" s="113">
        <f t="shared" si="35"/>
        <v>-0.13546077632725273</v>
      </c>
    </row>
    <row r="34" spans="1:40">
      <c r="A34" s="52" t="s">
        <v>52</v>
      </c>
      <c r="B34" s="59">
        <v>711807</v>
      </c>
      <c r="C34" s="59">
        <v>489688</v>
      </c>
      <c r="D34" s="59">
        <v>684385</v>
      </c>
      <c r="E34" s="59">
        <v>1885880</v>
      </c>
      <c r="F34" s="35"/>
      <c r="G34" s="59">
        <v>330822</v>
      </c>
      <c r="H34" s="59">
        <v>165916</v>
      </c>
      <c r="I34" s="59">
        <v>106529</v>
      </c>
      <c r="J34" s="59">
        <v>603268</v>
      </c>
      <c r="K34" s="59"/>
      <c r="L34" s="59">
        <v>11121.98</v>
      </c>
      <c r="M34" s="59">
        <v>7651.38</v>
      </c>
      <c r="N34" s="59">
        <v>10693.52</v>
      </c>
      <c r="O34" s="59">
        <v>29466.880000000001</v>
      </c>
      <c r="P34" s="59"/>
      <c r="Q34" s="59">
        <v>5169.09</v>
      </c>
      <c r="R34" s="59">
        <v>2592.4499999999998</v>
      </c>
      <c r="S34" s="59">
        <v>1664.52</v>
      </c>
      <c r="T34" s="59">
        <v>9426.06</v>
      </c>
      <c r="U34" s="110"/>
      <c r="V34" s="111" t="s">
        <v>92</v>
      </c>
      <c r="W34" s="111" t="s">
        <v>92</v>
      </c>
      <c r="X34" s="111" t="s">
        <v>92</v>
      </c>
      <c r="Y34" s="111" t="s">
        <v>92</v>
      </c>
      <c r="Z34" s="111"/>
      <c r="AA34" s="111" t="s">
        <v>92</v>
      </c>
      <c r="AB34" s="111" t="s">
        <v>92</v>
      </c>
      <c r="AC34" s="111" t="s">
        <v>92</v>
      </c>
      <c r="AD34" s="111" t="s">
        <v>92</v>
      </c>
      <c r="AF34" s="113">
        <f t="shared" si="28"/>
        <v>-2.5648890012897052E-3</v>
      </c>
      <c r="AG34" s="113">
        <f t="shared" si="29"/>
        <v>4.5794817893670681E-2</v>
      </c>
      <c r="AH34" s="113">
        <f t="shared" si="30"/>
        <v>-1.8910716317236065E-2</v>
      </c>
      <c r="AI34" s="113">
        <f t="shared" si="31"/>
        <v>3.4164721426248601E-3</v>
      </c>
      <c r="AJ34" s="113"/>
      <c r="AK34" s="113">
        <f t="shared" si="32"/>
        <v>-0.12225401380528267</v>
      </c>
      <c r="AL34" s="113">
        <f t="shared" si="33"/>
        <v>-8.3680899194118474E-2</v>
      </c>
      <c r="AM34" s="113">
        <f t="shared" si="34"/>
        <v>-4.2890727347774105E-3</v>
      </c>
      <c r="AN34" s="113">
        <f t="shared" si="35"/>
        <v>-9.2768760490937408E-2</v>
      </c>
    </row>
    <row r="35" spans="1:40">
      <c r="A35" s="52" t="s">
        <v>53</v>
      </c>
      <c r="B35" s="59">
        <v>727286</v>
      </c>
      <c r="C35" s="59">
        <v>563672</v>
      </c>
      <c r="D35" s="59">
        <v>749952</v>
      </c>
      <c r="E35" s="59">
        <v>2040910</v>
      </c>
      <c r="F35" s="35"/>
      <c r="G35" s="59">
        <v>312399</v>
      </c>
      <c r="H35" s="59">
        <v>168587</v>
      </c>
      <c r="I35" s="59">
        <v>107063</v>
      </c>
      <c r="J35" s="59">
        <v>588049</v>
      </c>
      <c r="K35" s="59"/>
      <c r="L35" s="59">
        <v>11923</v>
      </c>
      <c r="M35" s="59">
        <v>9241</v>
      </c>
      <c r="N35" s="59">
        <v>12294</v>
      </c>
      <c r="O35" s="59">
        <v>33458</v>
      </c>
      <c r="P35" s="59"/>
      <c r="Q35" s="59">
        <v>5121</v>
      </c>
      <c r="R35" s="59">
        <v>2764</v>
      </c>
      <c r="S35" s="59">
        <v>1755</v>
      </c>
      <c r="T35" s="59">
        <v>9640</v>
      </c>
      <c r="U35" s="110"/>
      <c r="V35" s="113">
        <f>L35/L31-1</f>
        <v>-0.13478061467367952</v>
      </c>
      <c r="W35" s="113">
        <f t="shared" ref="W35:AD38" si="36">M35/M31-1</f>
        <v>-9.848475979755178E-2</v>
      </c>
      <c r="X35" s="113">
        <f t="shared" si="36"/>
        <v>-0.16463839727987672</v>
      </c>
      <c r="Y35" s="113">
        <f t="shared" si="36"/>
        <v>-0.13651916417491361</v>
      </c>
      <c r="Z35" s="113"/>
      <c r="AA35" s="113">
        <f t="shared" si="36"/>
        <v>-0.35763878000288496</v>
      </c>
      <c r="AB35" s="113">
        <f t="shared" si="36"/>
        <v>-0.51985630431799268</v>
      </c>
      <c r="AC35" s="113">
        <f t="shared" si="36"/>
        <v>-0.29742107496577186</v>
      </c>
      <c r="AD35" s="113">
        <f t="shared" si="36"/>
        <v>-0.40591777384324979</v>
      </c>
      <c r="AF35" s="113">
        <f t="shared" si="28"/>
        <v>7.2021348716685418E-2</v>
      </c>
      <c r="AG35" s="113">
        <f t="shared" si="29"/>
        <v>0.20775598650178129</v>
      </c>
      <c r="AH35" s="113">
        <f t="shared" si="30"/>
        <v>0.14966821028061839</v>
      </c>
      <c r="AI35" s="113">
        <f t="shared" si="31"/>
        <v>0.13544426827679068</v>
      </c>
      <c r="AJ35" s="113"/>
      <c r="AK35" s="113">
        <f t="shared" si="32"/>
        <v>-9.3033783509283152E-3</v>
      </c>
      <c r="AL35" s="113">
        <f t="shared" si="33"/>
        <v>6.6172925225173262E-2</v>
      </c>
      <c r="AM35" s="113">
        <f t="shared" si="34"/>
        <v>5.4358013120899829E-2</v>
      </c>
      <c r="AN35" s="113">
        <f t="shared" si="35"/>
        <v>2.269665162326584E-2</v>
      </c>
    </row>
    <row r="36" spans="1:40">
      <c r="A36" s="52" t="s">
        <v>54</v>
      </c>
      <c r="B36" s="59">
        <v>709231</v>
      </c>
      <c r="C36" s="59">
        <v>531077</v>
      </c>
      <c r="D36" s="59">
        <v>712957</v>
      </c>
      <c r="E36" s="59">
        <v>1953265</v>
      </c>
      <c r="F36" s="35"/>
      <c r="G36" s="59">
        <v>310425</v>
      </c>
      <c r="H36" s="59">
        <v>152585</v>
      </c>
      <c r="I36" s="59">
        <v>106591</v>
      </c>
      <c r="J36" s="59">
        <v>569601</v>
      </c>
      <c r="K36" s="59"/>
      <c r="L36" s="59">
        <v>11258</v>
      </c>
      <c r="M36" s="59">
        <v>8430</v>
      </c>
      <c r="N36" s="59">
        <v>11317</v>
      </c>
      <c r="O36" s="59">
        <v>31004</v>
      </c>
      <c r="P36" s="59"/>
      <c r="Q36" s="59">
        <v>4927</v>
      </c>
      <c r="R36" s="59">
        <v>2422</v>
      </c>
      <c r="S36" s="59">
        <v>1692</v>
      </c>
      <c r="T36" s="59">
        <v>9041</v>
      </c>
      <c r="U36" s="110"/>
      <c r="V36" s="113">
        <f t="shared" ref="V36:V38" si="37">L36/L32-1</f>
        <v>-0.1802419225649734</v>
      </c>
      <c r="W36" s="113">
        <f t="shared" si="36"/>
        <v>-6.8369314759660238E-2</v>
      </c>
      <c r="X36" s="113">
        <f t="shared" si="36"/>
        <v>-0.19099276204092575</v>
      </c>
      <c r="Y36" s="113">
        <f t="shared" si="36"/>
        <v>-0.15682889995868987</v>
      </c>
      <c r="Z36" s="113"/>
      <c r="AA36" s="113">
        <f t="shared" si="36"/>
        <v>-0.22668114841067044</v>
      </c>
      <c r="AB36" s="113">
        <f t="shared" si="36"/>
        <v>-0.35540533347527548</v>
      </c>
      <c r="AC36" s="113">
        <f t="shared" si="36"/>
        <v>-0.10440651052004768</v>
      </c>
      <c r="AD36" s="113">
        <f t="shared" si="36"/>
        <v>-0.2477036280139493</v>
      </c>
      <c r="AF36" s="113">
        <f t="shared" si="28"/>
        <v>-5.5774553384215331E-2</v>
      </c>
      <c r="AG36" s="113">
        <f t="shared" si="29"/>
        <v>-8.7761064819824708E-2</v>
      </c>
      <c r="AH36" s="113">
        <f t="shared" si="30"/>
        <v>-7.9469659996746378E-2</v>
      </c>
      <c r="AI36" s="113">
        <f t="shared" si="31"/>
        <v>-7.3345687130133341E-2</v>
      </c>
      <c r="AJ36" s="113"/>
      <c r="AK36" s="113">
        <f t="shared" si="32"/>
        <v>-3.7883225932435094E-2</v>
      </c>
      <c r="AL36" s="113">
        <f t="shared" si="33"/>
        <v>-0.12373371924746746</v>
      </c>
      <c r="AM36" s="113">
        <f t="shared" si="34"/>
        <v>-3.5897435897435881E-2</v>
      </c>
      <c r="AN36" s="113">
        <f t="shared" si="35"/>
        <v>-6.2136929460580914E-2</v>
      </c>
    </row>
    <row r="37" spans="1:40">
      <c r="A37" s="52" t="s">
        <v>55</v>
      </c>
      <c r="B37" s="59">
        <v>630703</v>
      </c>
      <c r="C37" s="59">
        <v>476223</v>
      </c>
      <c r="D37" s="59">
        <v>651063</v>
      </c>
      <c r="E37" s="59">
        <v>1757989</v>
      </c>
      <c r="F37" s="35"/>
      <c r="G37" s="59">
        <v>280140</v>
      </c>
      <c r="H37" s="59">
        <v>126638</v>
      </c>
      <c r="I37" s="59">
        <v>91346</v>
      </c>
      <c r="J37" s="59">
        <v>498124</v>
      </c>
      <c r="K37" s="59"/>
      <c r="L37" s="59">
        <v>9855</v>
      </c>
      <c r="M37" s="59">
        <v>7441</v>
      </c>
      <c r="N37" s="59">
        <v>10173</v>
      </c>
      <c r="O37" s="59">
        <v>27469</v>
      </c>
      <c r="P37" s="59"/>
      <c r="Q37" s="59">
        <v>4377</v>
      </c>
      <c r="R37" s="59">
        <v>1979</v>
      </c>
      <c r="S37" s="59">
        <v>1427</v>
      </c>
      <c r="T37" s="59">
        <v>7783</v>
      </c>
      <c r="U37" s="110"/>
      <c r="V37" s="113">
        <f t="shared" si="37"/>
        <v>-0.11618947175841976</v>
      </c>
      <c r="W37" s="113">
        <f t="shared" si="36"/>
        <v>1.7039964025679533E-2</v>
      </c>
      <c r="X37" s="113">
        <f t="shared" si="36"/>
        <v>-6.6666422010268178E-2</v>
      </c>
      <c r="Y37" s="113">
        <f t="shared" si="36"/>
        <v>-6.461603422942086E-2</v>
      </c>
      <c r="Z37" s="113"/>
      <c r="AA37" s="113">
        <f t="shared" si="36"/>
        <v>-0.25675618308555714</v>
      </c>
      <c r="AB37" s="113">
        <f t="shared" si="36"/>
        <v>-0.30050897780291241</v>
      </c>
      <c r="AC37" s="113">
        <f t="shared" si="36"/>
        <v>-0.14637283228349751</v>
      </c>
      <c r="AD37" s="113">
        <f t="shared" si="36"/>
        <v>-0.25090857292452684</v>
      </c>
      <c r="AF37" s="113">
        <f t="shared" si="28"/>
        <v>-0.124622490673299</v>
      </c>
      <c r="AG37" s="113">
        <f t="shared" si="29"/>
        <v>-0.11731909845788846</v>
      </c>
      <c r="AH37" s="113">
        <f t="shared" si="30"/>
        <v>-0.10108686047539095</v>
      </c>
      <c r="AI37" s="113">
        <f t="shared" si="31"/>
        <v>-0.1140175461230809</v>
      </c>
      <c r="AJ37" s="113"/>
      <c r="AK37" s="113">
        <f t="shared" si="32"/>
        <v>-0.11162979500710368</v>
      </c>
      <c r="AL37" s="113">
        <f t="shared" si="33"/>
        <v>-0.18290668868703552</v>
      </c>
      <c r="AM37" s="113">
        <f t="shared" si="34"/>
        <v>-0.15661938534278963</v>
      </c>
      <c r="AN37" s="113">
        <f t="shared" si="35"/>
        <v>-0.13914390001106069</v>
      </c>
    </row>
    <row r="38" spans="1:40">
      <c r="A38" s="52" t="s">
        <v>56</v>
      </c>
      <c r="B38" s="59">
        <v>674162</v>
      </c>
      <c r="C38" s="59">
        <v>550207</v>
      </c>
      <c r="D38" s="59">
        <v>663266</v>
      </c>
      <c r="E38" s="59">
        <v>1887635</v>
      </c>
      <c r="F38" s="35"/>
      <c r="G38" s="59">
        <v>313267</v>
      </c>
      <c r="H38" s="59">
        <v>154564</v>
      </c>
      <c r="I38" s="59">
        <v>99664</v>
      </c>
      <c r="J38" s="59">
        <v>567495</v>
      </c>
      <c r="K38" s="59"/>
      <c r="L38" s="59">
        <v>10534</v>
      </c>
      <c r="M38" s="59">
        <v>8597</v>
      </c>
      <c r="N38" s="59">
        <v>10364</v>
      </c>
      <c r="O38" s="59">
        <v>29494</v>
      </c>
      <c r="P38" s="59"/>
      <c r="Q38" s="59">
        <v>4895</v>
      </c>
      <c r="R38" s="59">
        <v>2415</v>
      </c>
      <c r="S38" s="59">
        <v>1557</v>
      </c>
      <c r="T38" s="59">
        <v>8867</v>
      </c>
      <c r="U38" s="110"/>
      <c r="V38" s="113">
        <f t="shared" si="37"/>
        <v>-5.28664860033915E-2</v>
      </c>
      <c r="W38" s="113">
        <f t="shared" si="36"/>
        <v>0.12358816318102095</v>
      </c>
      <c r="X38" s="113">
        <f t="shared" si="36"/>
        <v>-3.0814923430264374E-2</v>
      </c>
      <c r="Y38" s="113">
        <f t="shared" si="36"/>
        <v>9.2035532774414897E-4</v>
      </c>
      <c r="Z38" s="113"/>
      <c r="AA38" s="113">
        <f t="shared" si="36"/>
        <v>-5.3024807074359304E-2</v>
      </c>
      <c r="AB38" s="113">
        <f t="shared" si="36"/>
        <v>-6.8448764682057406E-2</v>
      </c>
      <c r="AC38" s="113">
        <f t="shared" si="36"/>
        <v>-6.4595198615817195E-2</v>
      </c>
      <c r="AD38" s="113">
        <f t="shared" si="36"/>
        <v>-5.9310040462292823E-2</v>
      </c>
      <c r="AF38" s="113">
        <f t="shared" si="28"/>
        <v>6.8899036022323612E-2</v>
      </c>
      <c r="AG38" s="113">
        <f t="shared" si="29"/>
        <v>0.15535546297540659</v>
      </c>
      <c r="AH38" s="113">
        <f t="shared" si="30"/>
        <v>1.877518922638366E-2</v>
      </c>
      <c r="AI38" s="113">
        <f t="shared" si="31"/>
        <v>7.3719465579380472E-2</v>
      </c>
      <c r="AJ38" s="113"/>
      <c r="AK38" s="113">
        <f t="shared" si="32"/>
        <v>0.11834589901759185</v>
      </c>
      <c r="AL38" s="113">
        <f t="shared" si="33"/>
        <v>0.22031328954017182</v>
      </c>
      <c r="AM38" s="113">
        <f t="shared" si="34"/>
        <v>9.1100210231254364E-2</v>
      </c>
      <c r="AN38" s="113">
        <f t="shared" si="35"/>
        <v>0.13927791340100226</v>
      </c>
    </row>
    <row r="39" spans="1:40">
      <c r="A39" s="52" t="s">
        <v>102</v>
      </c>
      <c r="B39" s="59">
        <v>869624</v>
      </c>
      <c r="C39" s="59">
        <v>698853</v>
      </c>
      <c r="D39" s="59">
        <v>924332</v>
      </c>
      <c r="E39" s="59">
        <v>2492809</v>
      </c>
      <c r="F39" s="35"/>
      <c r="G39" s="59">
        <v>382460</v>
      </c>
      <c r="H39" s="59">
        <v>248935</v>
      </c>
      <c r="I39" s="59">
        <v>124561</v>
      </c>
      <c r="J39" s="59">
        <v>755956</v>
      </c>
      <c r="K39" s="59"/>
      <c r="L39" s="59">
        <v>14026</v>
      </c>
      <c r="M39" s="59">
        <v>11272</v>
      </c>
      <c r="N39" s="59">
        <v>14909</v>
      </c>
      <c r="O39" s="59">
        <v>40207</v>
      </c>
      <c r="P39" s="59"/>
      <c r="Q39" s="59">
        <v>6169</v>
      </c>
      <c r="R39" s="59">
        <v>4015</v>
      </c>
      <c r="S39" s="59">
        <v>2009</v>
      </c>
      <c r="T39" s="59">
        <v>12193</v>
      </c>
      <c r="U39" s="110"/>
      <c r="V39" s="113">
        <f t="shared" ref="V39:V41" si="38">L39/L35-1</f>
        <v>0.17638178310827812</v>
      </c>
      <c r="W39" s="113">
        <f t="shared" ref="W39:W41" si="39">M39/M35-1</f>
        <v>0.21978140893842668</v>
      </c>
      <c r="X39" s="113">
        <f t="shared" ref="X39:X41" si="40">N39/N35-1</f>
        <v>0.21270538474052381</v>
      </c>
      <c r="Y39" s="113">
        <f t="shared" ref="Y39:Y41" si="41">O39/O35-1</f>
        <v>0.20171558371689891</v>
      </c>
      <c r="Z39" s="113"/>
      <c r="AA39" s="113">
        <f t="shared" ref="AA39:AA41" si="42">Q39/Q35-1</f>
        <v>0.20464752977933998</v>
      </c>
      <c r="AB39" s="113">
        <f t="shared" ref="AB39:AB41" si="43">R39/R35-1</f>
        <v>0.45260492040520983</v>
      </c>
      <c r="AC39" s="113">
        <f t="shared" ref="AC39:AC41" si="44">S39/S35-1</f>
        <v>0.14472934472934473</v>
      </c>
      <c r="AD39" s="113">
        <f t="shared" ref="AD39:AD41" si="45">T39/T35-1</f>
        <v>0.26483402489626551</v>
      </c>
      <c r="AF39" s="113">
        <f t="shared" ref="AF39:AF41" si="46">L39/L38-1</f>
        <v>0.33149800645528771</v>
      </c>
      <c r="AG39" s="113">
        <f t="shared" ref="AG39:AG41" si="47">M39/M38-1</f>
        <v>0.31115505408863564</v>
      </c>
      <c r="AH39" s="113">
        <f t="shared" ref="AH39:AH41" si="48">N39/N38-1</f>
        <v>0.4385372443072173</v>
      </c>
      <c r="AI39" s="113">
        <f t="shared" ref="AI39:AI41" si="49">O39/O38-1</f>
        <v>0.36322641893266416</v>
      </c>
      <c r="AJ39" s="113"/>
      <c r="AK39" s="113">
        <f t="shared" ref="AK39:AK41" si="50">Q39/Q38-1</f>
        <v>0.26026557711950971</v>
      </c>
      <c r="AL39" s="113">
        <f t="shared" ref="AL39:AL41" si="51">R39/R38-1</f>
        <v>0.66252587991718426</v>
      </c>
      <c r="AM39" s="113">
        <f t="shared" ref="AM39:AM41" si="52">S39/S38-1</f>
        <v>0.29030186255619772</v>
      </c>
      <c r="AN39" s="113">
        <f t="shared" ref="AN39:AN41" si="53">T39/T38-1</f>
        <v>0.37509868050073303</v>
      </c>
    </row>
    <row r="40" spans="1:40">
      <c r="A40" s="52" t="s">
        <v>103</v>
      </c>
      <c r="B40" s="59">
        <v>1249058</v>
      </c>
      <c r="C40" s="59">
        <v>850007</v>
      </c>
      <c r="D40" s="59">
        <v>1328623</v>
      </c>
      <c r="E40" s="59">
        <v>3427688</v>
      </c>
      <c r="F40" s="35"/>
      <c r="G40" s="59">
        <v>485946</v>
      </c>
      <c r="H40" s="59">
        <v>333604</v>
      </c>
      <c r="I40" s="59">
        <v>161358</v>
      </c>
      <c r="J40" s="59">
        <v>980908</v>
      </c>
      <c r="K40" s="59"/>
      <c r="L40" s="59">
        <v>20146</v>
      </c>
      <c r="M40" s="59">
        <v>13710</v>
      </c>
      <c r="N40" s="59">
        <v>21429</v>
      </c>
      <c r="O40" s="59">
        <v>55285</v>
      </c>
      <c r="P40" s="59"/>
      <c r="Q40" s="59">
        <v>7838</v>
      </c>
      <c r="R40" s="59">
        <v>5381</v>
      </c>
      <c r="S40" s="59">
        <v>2603</v>
      </c>
      <c r="T40" s="59">
        <v>15821</v>
      </c>
      <c r="U40" s="110"/>
      <c r="V40" s="113">
        <f t="shared" si="38"/>
        <v>0.78948303428672939</v>
      </c>
      <c r="W40" s="113">
        <f t="shared" si="39"/>
        <v>0.62633451957295372</v>
      </c>
      <c r="X40" s="113">
        <f t="shared" si="40"/>
        <v>0.89352301846779181</v>
      </c>
      <c r="Y40" s="113">
        <f t="shared" si="41"/>
        <v>0.78315701199845189</v>
      </c>
      <c r="Z40" s="113"/>
      <c r="AA40" s="113">
        <f t="shared" si="42"/>
        <v>0.59082606048305264</v>
      </c>
      <c r="AB40" s="113">
        <f t="shared" si="43"/>
        <v>1.2217175887696117</v>
      </c>
      <c r="AC40" s="113">
        <f t="shared" si="44"/>
        <v>0.53841607565011818</v>
      </c>
      <c r="AD40" s="113">
        <f t="shared" si="45"/>
        <v>0.7499170445747152</v>
      </c>
      <c r="AF40" s="113">
        <f t="shared" si="46"/>
        <v>0.43633252531013822</v>
      </c>
      <c r="AG40" s="113">
        <f t="shared" si="47"/>
        <v>0.21628814762242721</v>
      </c>
      <c r="AH40" s="113">
        <f t="shared" si="48"/>
        <v>0.43731973975451077</v>
      </c>
      <c r="AI40" s="113">
        <f t="shared" si="49"/>
        <v>0.37500932673415077</v>
      </c>
      <c r="AJ40" s="113"/>
      <c r="AK40" s="113">
        <f t="shared" si="50"/>
        <v>0.27054627978602697</v>
      </c>
      <c r="AL40" s="113">
        <f t="shared" si="51"/>
        <v>0.34022415940224149</v>
      </c>
      <c r="AM40" s="113">
        <f t="shared" si="52"/>
        <v>0.29566948730711795</v>
      </c>
      <c r="AN40" s="113">
        <f t="shared" si="53"/>
        <v>0.29754777331255644</v>
      </c>
    </row>
    <row r="41" spans="1:40">
      <c r="A41" s="52" t="s">
        <v>104</v>
      </c>
      <c r="B41" s="59">
        <v>1101573</v>
      </c>
      <c r="C41" s="59">
        <v>692886</v>
      </c>
      <c r="D41" s="59">
        <v>1151211</v>
      </c>
      <c r="E41" s="59">
        <v>2945670</v>
      </c>
      <c r="F41" s="35"/>
      <c r="G41" s="59">
        <v>437945</v>
      </c>
      <c r="H41" s="59">
        <v>271771</v>
      </c>
      <c r="I41" s="59">
        <v>141767</v>
      </c>
      <c r="J41" s="59">
        <v>851483</v>
      </c>
      <c r="K41" s="59"/>
      <c r="L41" s="59">
        <v>17212</v>
      </c>
      <c r="M41" s="59">
        <v>10826</v>
      </c>
      <c r="N41" s="59">
        <v>17988</v>
      </c>
      <c r="O41" s="59">
        <v>46026</v>
      </c>
      <c r="P41" s="59"/>
      <c r="Q41" s="59">
        <v>6843</v>
      </c>
      <c r="R41" s="59">
        <v>4246</v>
      </c>
      <c r="S41" s="59">
        <v>2215</v>
      </c>
      <c r="T41" s="59">
        <v>13304</v>
      </c>
      <c r="U41" s="110"/>
      <c r="V41" s="113">
        <f t="shared" si="38"/>
        <v>0.74652460679857935</v>
      </c>
      <c r="W41" s="113">
        <f t="shared" si="39"/>
        <v>0.45491197419701646</v>
      </c>
      <c r="X41" s="113">
        <f t="shared" si="40"/>
        <v>0.76820996756119131</v>
      </c>
      <c r="Y41" s="113">
        <f t="shared" si="41"/>
        <v>0.67556154210200581</v>
      </c>
      <c r="Z41" s="113"/>
      <c r="AA41" s="113">
        <f t="shared" si="42"/>
        <v>0.56339958875942431</v>
      </c>
      <c r="AB41" s="113">
        <f t="shared" si="43"/>
        <v>1.1455280444669023</v>
      </c>
      <c r="AC41" s="113">
        <f t="shared" si="44"/>
        <v>0.55220742817098811</v>
      </c>
      <c r="AD41" s="113">
        <f t="shared" si="45"/>
        <v>0.70936656816137744</v>
      </c>
      <c r="AF41" s="113">
        <f t="shared" si="46"/>
        <v>-0.14563685098778911</v>
      </c>
      <c r="AG41" s="113">
        <f t="shared" si="47"/>
        <v>-0.21035740335521513</v>
      </c>
      <c r="AH41" s="113">
        <f t="shared" si="48"/>
        <v>-0.16057678846423074</v>
      </c>
      <c r="AI41" s="113">
        <f t="shared" si="49"/>
        <v>-0.16747761598987065</v>
      </c>
      <c r="AJ41" s="113"/>
      <c r="AK41" s="113">
        <f t="shared" si="50"/>
        <v>-0.12694564940035724</v>
      </c>
      <c r="AL41" s="113">
        <f t="shared" si="51"/>
        <v>-0.2109273369262219</v>
      </c>
      <c r="AM41" s="113">
        <f t="shared" si="52"/>
        <v>-0.1490587783326931</v>
      </c>
      <c r="AN41" s="113">
        <f t="shared" si="53"/>
        <v>-0.15909234561658558</v>
      </c>
    </row>
    <row r="42" spans="1:40">
      <c r="A42" s="52" t="s">
        <v>105</v>
      </c>
      <c r="B42" s="59">
        <v>1383637</v>
      </c>
      <c r="C42" s="59">
        <v>988045</v>
      </c>
      <c r="D42" s="59">
        <v>1452981</v>
      </c>
      <c r="E42" s="59">
        <v>3824663</v>
      </c>
      <c r="F42" s="35"/>
      <c r="G42" s="59">
        <v>465135</v>
      </c>
      <c r="H42" s="59">
        <v>320469</v>
      </c>
      <c r="I42" s="59">
        <v>167403</v>
      </c>
      <c r="J42" s="59">
        <v>953008</v>
      </c>
      <c r="K42" s="59"/>
      <c r="L42" s="59">
        <v>21962</v>
      </c>
      <c r="M42" s="59">
        <v>15683</v>
      </c>
      <c r="N42" s="59">
        <v>23063</v>
      </c>
      <c r="O42" s="59">
        <v>60709</v>
      </c>
      <c r="P42" s="59"/>
      <c r="Q42" s="59">
        <v>7383</v>
      </c>
      <c r="R42" s="59">
        <v>5087</v>
      </c>
      <c r="S42" s="59">
        <v>2657</v>
      </c>
      <c r="T42" s="59">
        <v>15127</v>
      </c>
      <c r="U42" s="110"/>
      <c r="V42" s="113">
        <f t="shared" ref="V42" si="54">L42/L38-1</f>
        <v>1.0848680463261817</v>
      </c>
      <c r="W42" s="113">
        <f t="shared" ref="W42:W43" si="55">M42/M38-1</f>
        <v>0.82424101430731644</v>
      </c>
      <c r="X42" s="113">
        <f t="shared" ref="X42:X43" si="56">N42/N38-1</f>
        <v>1.2252991123118488</v>
      </c>
      <c r="Y42" s="113">
        <f t="shared" ref="Y42:Y43" si="57">O42/O38-1</f>
        <v>1.0583508510205464</v>
      </c>
      <c r="Z42" s="113"/>
      <c r="AA42" s="113">
        <f t="shared" ref="AA42:AA43" si="58">Q42/Q38-1</f>
        <v>0.50827374872318698</v>
      </c>
      <c r="AB42" s="113">
        <f t="shared" ref="AB42:AB43" si="59">R42/R38-1</f>
        <v>1.1064182194616978</v>
      </c>
      <c r="AC42" s="113">
        <f t="shared" ref="AC42:AC43" si="60">S42/S38-1</f>
        <v>0.70648683365446363</v>
      </c>
      <c r="AD42" s="113">
        <f t="shared" ref="AD42:AD43" si="61">T42/T38-1</f>
        <v>0.70598849667305741</v>
      </c>
      <c r="AF42" s="113">
        <f t="shared" ref="AF42:AF43" si="62">L42/L41-1</f>
        <v>0.27597025331164304</v>
      </c>
      <c r="AG42" s="113">
        <f t="shared" ref="AG42:AG43" si="63">M42/M41-1</f>
        <v>0.44864215776833549</v>
      </c>
      <c r="AH42" s="113">
        <f t="shared" ref="AH42:AH43" si="64">N42/N41-1</f>
        <v>0.28213253279964423</v>
      </c>
      <c r="AI42" s="113">
        <f t="shared" ref="AI42:AI43" si="65">O42/O41-1</f>
        <v>0.31901533915612923</v>
      </c>
      <c r="AJ42" s="113"/>
      <c r="AK42" s="113">
        <f t="shared" ref="AK42:AK43" si="66">Q42/Q41-1</f>
        <v>7.8912757562472624E-2</v>
      </c>
      <c r="AL42" s="113">
        <f t="shared" ref="AL42:AL43" si="67">R42/R41-1</f>
        <v>0.19806877060763073</v>
      </c>
      <c r="AM42" s="113">
        <f t="shared" ref="AM42:AM43" si="68">S42/S41-1</f>
        <v>0.19954853273137707</v>
      </c>
      <c r="AN42" s="113">
        <f t="shared" ref="AN42:AN43" si="69">T42/T41-1</f>
        <v>0.13702645820805781</v>
      </c>
    </row>
    <row r="43" spans="1:40">
      <c r="A43" s="52" t="s">
        <v>109</v>
      </c>
      <c r="B43" s="59">
        <v>1027132</v>
      </c>
      <c r="C43" s="59">
        <v>676050</v>
      </c>
      <c r="D43" s="59">
        <v>1111978</v>
      </c>
      <c r="E43" s="59">
        <v>2815150</v>
      </c>
      <c r="F43" s="35"/>
      <c r="G43" s="59">
        <v>406419</v>
      </c>
      <c r="H43" s="59">
        <v>250550</v>
      </c>
      <c r="I43" s="59">
        <v>141972</v>
      </c>
      <c r="J43" s="59">
        <v>798942</v>
      </c>
      <c r="K43" s="59"/>
      <c r="L43" s="59">
        <v>16567</v>
      </c>
      <c r="M43" s="59">
        <v>10904</v>
      </c>
      <c r="N43" s="59">
        <v>17935</v>
      </c>
      <c r="O43" s="59">
        <v>45406</v>
      </c>
      <c r="P43" s="59"/>
      <c r="Q43" s="59">
        <v>6555</v>
      </c>
      <c r="R43" s="59">
        <v>4041</v>
      </c>
      <c r="S43" s="59">
        <v>2290</v>
      </c>
      <c r="T43" s="59">
        <v>12886</v>
      </c>
      <c r="U43" s="110"/>
      <c r="V43" s="113">
        <f>L43/L39-1</f>
        <v>0.18116355340082713</v>
      </c>
      <c r="W43" s="113">
        <f t="shared" si="55"/>
        <v>-3.2647267565649396E-2</v>
      </c>
      <c r="X43" s="113">
        <f t="shared" si="56"/>
        <v>0.20296465222348914</v>
      </c>
      <c r="Y43" s="113">
        <f t="shared" si="57"/>
        <v>0.12930584226627206</v>
      </c>
      <c r="Z43" s="113"/>
      <c r="AA43" s="113">
        <f t="shared" si="58"/>
        <v>6.257091911168744E-2</v>
      </c>
      <c r="AB43" s="113">
        <f t="shared" si="59"/>
        <v>6.4757160647570533E-3</v>
      </c>
      <c r="AC43" s="113">
        <f t="shared" si="60"/>
        <v>0.13987058237929317</v>
      </c>
      <c r="AD43" s="113">
        <f t="shared" si="61"/>
        <v>5.6835889444763366E-2</v>
      </c>
      <c r="AF43" s="113">
        <f t="shared" si="62"/>
        <v>-0.2456515800018213</v>
      </c>
      <c r="AG43" s="113">
        <f t="shared" si="63"/>
        <v>-0.30472486131479948</v>
      </c>
      <c r="AH43" s="113">
        <f t="shared" si="64"/>
        <v>-0.22234748298139873</v>
      </c>
      <c r="AI43" s="113">
        <f t="shared" si="65"/>
        <v>-0.25207135680047443</v>
      </c>
      <c r="AJ43" s="113"/>
      <c r="AK43" s="113">
        <f t="shared" si="66"/>
        <v>-0.11214953271028039</v>
      </c>
      <c r="AL43" s="113">
        <f t="shared" si="67"/>
        <v>-0.2056221741694515</v>
      </c>
      <c r="AM43" s="113">
        <f t="shared" si="68"/>
        <v>-0.13812570568310123</v>
      </c>
      <c r="AN43" s="113">
        <f t="shared" si="69"/>
        <v>-0.14814569974218283</v>
      </c>
    </row>
    <row r="45" spans="1:40">
      <c r="A45" s="53">
        <v>44227</v>
      </c>
      <c r="B45" s="59">
        <v>218686</v>
      </c>
      <c r="C45" s="59">
        <v>174189</v>
      </c>
      <c r="D45" s="59">
        <v>228188</v>
      </c>
      <c r="E45" s="59">
        <v>621063</v>
      </c>
      <c r="F45" s="59"/>
      <c r="G45" s="59">
        <v>90210</v>
      </c>
      <c r="H45" s="59">
        <v>49317</v>
      </c>
      <c r="I45" s="59">
        <v>33199</v>
      </c>
      <c r="J45" s="59">
        <v>172726</v>
      </c>
      <c r="K45" s="59"/>
      <c r="L45" s="59">
        <v>11510</v>
      </c>
      <c r="M45" s="59">
        <v>9168</v>
      </c>
      <c r="N45" s="59">
        <v>12010</v>
      </c>
      <c r="O45" s="59">
        <v>32688</v>
      </c>
      <c r="P45" s="59"/>
      <c r="Q45" s="59">
        <v>4748</v>
      </c>
      <c r="R45" s="59">
        <v>2596</v>
      </c>
      <c r="S45" s="59">
        <v>1747</v>
      </c>
      <c r="T45" s="59">
        <v>9091</v>
      </c>
      <c r="U45" s="110"/>
      <c r="V45" s="111" t="s">
        <v>92</v>
      </c>
      <c r="W45" s="111" t="s">
        <v>92</v>
      </c>
      <c r="X45" s="111" t="s">
        <v>92</v>
      </c>
      <c r="Y45" s="111" t="s">
        <v>92</v>
      </c>
      <c r="Z45" s="111"/>
      <c r="AA45" s="111" t="s">
        <v>92</v>
      </c>
      <c r="AB45" s="111" t="s">
        <v>92</v>
      </c>
      <c r="AC45" s="111" t="s">
        <v>92</v>
      </c>
      <c r="AD45" s="111" t="s">
        <v>92</v>
      </c>
      <c r="AF45" s="111" t="s">
        <v>92</v>
      </c>
      <c r="AG45" s="111" t="s">
        <v>92</v>
      </c>
      <c r="AH45" s="111" t="s">
        <v>92</v>
      </c>
      <c r="AI45" s="111" t="s">
        <v>92</v>
      </c>
      <c r="AJ45" s="111"/>
      <c r="AK45" s="111" t="s">
        <v>92</v>
      </c>
      <c r="AL45" s="111" t="s">
        <v>92</v>
      </c>
      <c r="AM45" s="111" t="s">
        <v>92</v>
      </c>
      <c r="AN45" s="111" t="s">
        <v>92</v>
      </c>
    </row>
    <row r="46" spans="1:40">
      <c r="A46" s="53">
        <v>44255</v>
      </c>
      <c r="B46" s="59">
        <v>233544</v>
      </c>
      <c r="C46" s="59">
        <v>173829</v>
      </c>
      <c r="D46" s="59">
        <v>241653</v>
      </c>
      <c r="E46" s="59">
        <v>649026</v>
      </c>
      <c r="F46" s="59"/>
      <c r="G46" s="59">
        <v>101622</v>
      </c>
      <c r="H46" s="59">
        <v>55492</v>
      </c>
      <c r="I46" s="59">
        <v>34968</v>
      </c>
      <c r="J46" s="59">
        <v>192082</v>
      </c>
      <c r="K46" s="59"/>
      <c r="L46" s="59">
        <v>12292</v>
      </c>
      <c r="M46" s="59">
        <v>9149</v>
      </c>
      <c r="N46" s="59">
        <v>12719</v>
      </c>
      <c r="O46" s="59">
        <v>34159</v>
      </c>
      <c r="P46" s="59"/>
      <c r="Q46" s="59">
        <v>5349</v>
      </c>
      <c r="R46" s="59">
        <v>2921</v>
      </c>
      <c r="S46" s="59">
        <v>1840</v>
      </c>
      <c r="T46" s="59">
        <v>10110</v>
      </c>
      <c r="U46" s="110"/>
      <c r="V46" s="111" t="s">
        <v>92</v>
      </c>
      <c r="W46" s="111" t="s">
        <v>92</v>
      </c>
      <c r="X46" s="111" t="s">
        <v>92</v>
      </c>
      <c r="Y46" s="111" t="s">
        <v>92</v>
      </c>
      <c r="Z46" s="111"/>
      <c r="AA46" s="111" t="s">
        <v>92</v>
      </c>
      <c r="AB46" s="111" t="s">
        <v>92</v>
      </c>
      <c r="AC46" s="111" t="s">
        <v>92</v>
      </c>
      <c r="AD46" s="111" t="s">
        <v>92</v>
      </c>
      <c r="AF46" s="113">
        <f>L46/L45-1</f>
        <v>6.7940920938314608E-2</v>
      </c>
      <c r="AG46" s="113">
        <f t="shared" ref="AG46:AN46" si="70">M46/M45-1</f>
        <v>-2.0724258289703812E-3</v>
      </c>
      <c r="AH46" s="113">
        <f t="shared" si="70"/>
        <v>5.9034138218151622E-2</v>
      </c>
      <c r="AI46" s="113">
        <f t="shared" si="70"/>
        <v>4.500122369065096E-2</v>
      </c>
      <c r="AJ46" s="113"/>
      <c r="AK46" s="113">
        <f t="shared" si="70"/>
        <v>0.12657961246840777</v>
      </c>
      <c r="AL46" s="113">
        <f t="shared" si="70"/>
        <v>0.12519260400616328</v>
      </c>
      <c r="AM46" s="113">
        <f t="shared" si="70"/>
        <v>5.3234115626788814E-2</v>
      </c>
      <c r="AN46" s="113">
        <f t="shared" si="70"/>
        <v>0.11208887911120891</v>
      </c>
    </row>
    <row r="47" spans="1:40">
      <c r="A47" s="53">
        <v>44286</v>
      </c>
      <c r="B47" s="59">
        <v>275056</v>
      </c>
      <c r="C47" s="59">
        <v>215654</v>
      </c>
      <c r="D47" s="59">
        <v>280111</v>
      </c>
      <c r="E47" s="59">
        <v>770821</v>
      </c>
      <c r="F47" s="59"/>
      <c r="G47" s="59">
        <v>120567</v>
      </c>
      <c r="H47" s="59">
        <v>63777</v>
      </c>
      <c r="I47" s="59">
        <v>38896</v>
      </c>
      <c r="J47" s="59">
        <v>223240</v>
      </c>
      <c r="K47" s="59"/>
      <c r="L47" s="59">
        <v>11959</v>
      </c>
      <c r="M47" s="59">
        <v>9376</v>
      </c>
      <c r="N47" s="59">
        <v>12179</v>
      </c>
      <c r="O47" s="59">
        <v>33514</v>
      </c>
      <c r="P47" s="59"/>
      <c r="Q47" s="59">
        <v>5242</v>
      </c>
      <c r="R47" s="59">
        <v>2773</v>
      </c>
      <c r="S47" s="59">
        <v>1691</v>
      </c>
      <c r="T47" s="59">
        <v>9706</v>
      </c>
      <c r="U47" s="110"/>
      <c r="V47" s="111" t="s">
        <v>92</v>
      </c>
      <c r="W47" s="111" t="s">
        <v>92</v>
      </c>
      <c r="X47" s="111" t="s">
        <v>92</v>
      </c>
      <c r="Y47" s="111" t="s">
        <v>92</v>
      </c>
      <c r="Z47" s="111"/>
      <c r="AA47" s="111" t="s">
        <v>92</v>
      </c>
      <c r="AB47" s="111" t="s">
        <v>92</v>
      </c>
      <c r="AC47" s="111" t="s">
        <v>92</v>
      </c>
      <c r="AD47" s="111" t="s">
        <v>92</v>
      </c>
      <c r="AF47" s="113">
        <f t="shared" ref="AF47:AF69" si="71">L47/L46-1</f>
        <v>-2.7090790758216743E-2</v>
      </c>
      <c r="AG47" s="113">
        <f t="shared" ref="AG47:AG69" si="72">M47/M46-1</f>
        <v>2.4811454803803645E-2</v>
      </c>
      <c r="AH47" s="113">
        <f t="shared" ref="AH47:AH69" si="73">N47/N46-1</f>
        <v>-4.2456167937730993E-2</v>
      </c>
      <c r="AI47" s="113">
        <f t="shared" ref="AI47:AI69" si="74">O47/O46-1</f>
        <v>-1.8882285781199659E-2</v>
      </c>
      <c r="AJ47" s="113"/>
      <c r="AK47" s="113">
        <f t="shared" ref="AK47:AK69" si="75">Q47/Q46-1</f>
        <v>-2.0003739016638655E-2</v>
      </c>
      <c r="AL47" s="113">
        <f t="shared" ref="AL47:AL69" si="76">R47/R46-1</f>
        <v>-5.0667579596028745E-2</v>
      </c>
      <c r="AM47" s="113">
        <f t="shared" ref="AM47:AM69" si="77">S47/S46-1</f>
        <v>-8.0978260869565166E-2</v>
      </c>
      <c r="AN47" s="113">
        <f t="shared" ref="AN47:AN69" si="78">T47/T46-1</f>
        <v>-3.9960435212660683E-2</v>
      </c>
    </row>
    <row r="48" spans="1:40">
      <c r="A48" s="53">
        <v>44316</v>
      </c>
      <c r="B48" s="59">
        <v>236541</v>
      </c>
      <c r="C48" s="59">
        <v>185711</v>
      </c>
      <c r="D48" s="59">
        <v>245660</v>
      </c>
      <c r="E48" s="59">
        <v>667912</v>
      </c>
      <c r="F48" s="59"/>
      <c r="G48" s="59">
        <v>103523</v>
      </c>
      <c r="H48" s="59">
        <v>56608</v>
      </c>
      <c r="I48" s="59">
        <v>36984</v>
      </c>
      <c r="J48" s="59">
        <v>197115</v>
      </c>
      <c r="K48" s="59"/>
      <c r="L48" s="59">
        <v>11264</v>
      </c>
      <c r="M48" s="59">
        <v>8843</v>
      </c>
      <c r="N48" s="59">
        <v>11698</v>
      </c>
      <c r="O48" s="59">
        <v>31805</v>
      </c>
      <c r="P48" s="59"/>
      <c r="Q48" s="59">
        <v>4930</v>
      </c>
      <c r="R48" s="59">
        <v>2696</v>
      </c>
      <c r="S48" s="59">
        <v>1761</v>
      </c>
      <c r="T48" s="59">
        <v>9386</v>
      </c>
      <c r="U48" s="110"/>
      <c r="V48" s="111" t="s">
        <v>92</v>
      </c>
      <c r="W48" s="111" t="s">
        <v>92</v>
      </c>
      <c r="X48" s="111" t="s">
        <v>92</v>
      </c>
      <c r="Y48" s="111" t="s">
        <v>92</v>
      </c>
      <c r="Z48" s="111"/>
      <c r="AA48" s="111" t="s">
        <v>92</v>
      </c>
      <c r="AB48" s="111" t="s">
        <v>92</v>
      </c>
      <c r="AC48" s="111" t="s">
        <v>92</v>
      </c>
      <c r="AD48" s="111" t="s">
        <v>92</v>
      </c>
      <c r="AF48" s="113">
        <f t="shared" si="71"/>
        <v>-5.8115227025671068E-2</v>
      </c>
      <c r="AG48" s="113">
        <f t="shared" si="72"/>
        <v>-5.6847269624573427E-2</v>
      </c>
      <c r="AH48" s="113">
        <f t="shared" si="73"/>
        <v>-3.9494211347401276E-2</v>
      </c>
      <c r="AI48" s="113">
        <f t="shared" si="74"/>
        <v>-5.0993614608820237E-2</v>
      </c>
      <c r="AJ48" s="113"/>
      <c r="AK48" s="113">
        <f t="shared" si="75"/>
        <v>-5.9519267455169778E-2</v>
      </c>
      <c r="AL48" s="113">
        <f t="shared" si="76"/>
        <v>-2.7767760548142784E-2</v>
      </c>
      <c r="AM48" s="113">
        <f t="shared" si="77"/>
        <v>4.139562389118856E-2</v>
      </c>
      <c r="AN48" s="113">
        <f t="shared" si="78"/>
        <v>-3.296929734185039E-2</v>
      </c>
    </row>
    <row r="49" spans="1:40">
      <c r="A49" s="53">
        <v>44347</v>
      </c>
      <c r="B49" s="59">
        <v>227948</v>
      </c>
      <c r="C49" s="59">
        <v>169294</v>
      </c>
      <c r="D49" s="59">
        <v>223481</v>
      </c>
      <c r="E49" s="59">
        <v>620723</v>
      </c>
      <c r="F49" s="59"/>
      <c r="G49" s="59">
        <v>93830</v>
      </c>
      <c r="H49" s="59">
        <v>47144</v>
      </c>
      <c r="I49" s="59">
        <v>32925</v>
      </c>
      <c r="J49" s="59">
        <v>173899</v>
      </c>
      <c r="K49" s="59"/>
      <c r="L49" s="59">
        <v>11397</v>
      </c>
      <c r="M49" s="59">
        <v>8465</v>
      </c>
      <c r="N49" s="59">
        <v>11174</v>
      </c>
      <c r="O49" s="59">
        <v>31036</v>
      </c>
      <c r="P49" s="59"/>
      <c r="Q49" s="59">
        <v>4691</v>
      </c>
      <c r="R49" s="59">
        <v>2357</v>
      </c>
      <c r="S49" s="59">
        <v>1646</v>
      </c>
      <c r="T49" s="59">
        <v>8695</v>
      </c>
      <c r="U49" s="110"/>
      <c r="V49" s="111" t="s">
        <v>92</v>
      </c>
      <c r="W49" s="111" t="s">
        <v>92</v>
      </c>
      <c r="X49" s="111" t="s">
        <v>92</v>
      </c>
      <c r="Y49" s="111" t="s">
        <v>92</v>
      </c>
      <c r="Z49" s="111"/>
      <c r="AA49" s="111" t="s">
        <v>92</v>
      </c>
      <c r="AB49" s="111" t="s">
        <v>92</v>
      </c>
      <c r="AC49" s="111" t="s">
        <v>92</v>
      </c>
      <c r="AD49" s="111" t="s">
        <v>92</v>
      </c>
      <c r="AF49" s="113">
        <f t="shared" si="71"/>
        <v>1.1807528409090828E-2</v>
      </c>
      <c r="AG49" s="113">
        <f t="shared" si="72"/>
        <v>-4.2745674544837686E-2</v>
      </c>
      <c r="AH49" s="113">
        <f t="shared" si="73"/>
        <v>-4.4793981877243927E-2</v>
      </c>
      <c r="AI49" s="113">
        <f t="shared" si="74"/>
        <v>-2.4178588272284252E-2</v>
      </c>
      <c r="AJ49" s="113"/>
      <c r="AK49" s="113">
        <f t="shared" si="75"/>
        <v>-4.8478701825557802E-2</v>
      </c>
      <c r="AL49" s="113">
        <f t="shared" si="76"/>
        <v>-0.12574183976261133</v>
      </c>
      <c r="AM49" s="113">
        <f t="shared" si="77"/>
        <v>-6.5303804656445252E-2</v>
      </c>
      <c r="AN49" s="113">
        <f t="shared" si="78"/>
        <v>-7.3620285531642904E-2</v>
      </c>
    </row>
    <row r="50" spans="1:40">
      <c r="A50" s="53">
        <v>44377</v>
      </c>
      <c r="B50" s="59">
        <v>244742</v>
      </c>
      <c r="C50" s="59">
        <v>176072</v>
      </c>
      <c r="D50" s="59">
        <v>243816</v>
      </c>
      <c r="E50" s="59">
        <v>664630</v>
      </c>
      <c r="F50" s="59"/>
      <c r="G50" s="59">
        <v>113073</v>
      </c>
      <c r="H50" s="59">
        <v>48833</v>
      </c>
      <c r="I50" s="59">
        <v>36681</v>
      </c>
      <c r="J50" s="59">
        <v>198587</v>
      </c>
      <c r="K50" s="59"/>
      <c r="L50" s="59">
        <v>11125</v>
      </c>
      <c r="M50" s="59">
        <v>8003</v>
      </c>
      <c r="N50" s="59">
        <v>11083</v>
      </c>
      <c r="O50" s="59">
        <v>30210</v>
      </c>
      <c r="P50" s="59"/>
      <c r="Q50" s="59">
        <v>5140</v>
      </c>
      <c r="R50" s="59">
        <v>2220</v>
      </c>
      <c r="S50" s="59">
        <v>1667</v>
      </c>
      <c r="T50" s="59">
        <v>9027</v>
      </c>
      <c r="U50" s="110"/>
      <c r="V50" s="111" t="s">
        <v>92</v>
      </c>
      <c r="W50" s="111" t="s">
        <v>92</v>
      </c>
      <c r="X50" s="111" t="s">
        <v>92</v>
      </c>
      <c r="Y50" s="111" t="s">
        <v>92</v>
      </c>
      <c r="Z50" s="111"/>
      <c r="AA50" s="111" t="s">
        <v>92</v>
      </c>
      <c r="AB50" s="111" t="s">
        <v>92</v>
      </c>
      <c r="AC50" s="111" t="s">
        <v>92</v>
      </c>
      <c r="AD50" s="111" t="s">
        <v>92</v>
      </c>
      <c r="AF50" s="113">
        <f t="shared" si="71"/>
        <v>-2.3865929630604521E-2</v>
      </c>
      <c r="AG50" s="113">
        <f t="shared" si="72"/>
        <v>-5.4577672770230401E-2</v>
      </c>
      <c r="AH50" s="113">
        <f t="shared" si="73"/>
        <v>-8.143905494898851E-3</v>
      </c>
      <c r="AI50" s="113">
        <f t="shared" si="74"/>
        <v>-2.66142544142286E-2</v>
      </c>
      <c r="AJ50" s="113"/>
      <c r="AK50" s="113">
        <f t="shared" si="75"/>
        <v>9.571519931784267E-2</v>
      </c>
      <c r="AL50" s="113">
        <f t="shared" si="76"/>
        <v>-5.8124734832414093E-2</v>
      </c>
      <c r="AM50" s="113">
        <f t="shared" si="77"/>
        <v>1.2758201701093652E-2</v>
      </c>
      <c r="AN50" s="113">
        <f t="shared" si="78"/>
        <v>3.8182863714778525E-2</v>
      </c>
    </row>
    <row r="51" spans="1:40">
      <c r="A51" s="53">
        <v>44408</v>
      </c>
      <c r="B51" s="59">
        <v>204543</v>
      </c>
      <c r="C51" s="59">
        <v>152610</v>
      </c>
      <c r="D51" s="59">
        <v>212033</v>
      </c>
      <c r="E51" s="59">
        <v>569186</v>
      </c>
      <c r="F51" s="59"/>
      <c r="G51" s="59">
        <v>89465</v>
      </c>
      <c r="H51" s="59">
        <v>40867</v>
      </c>
      <c r="I51" s="59">
        <v>30758</v>
      </c>
      <c r="J51" s="59">
        <v>161090</v>
      </c>
      <c r="K51" s="59"/>
      <c r="L51" s="59">
        <v>9740</v>
      </c>
      <c r="M51" s="59">
        <v>7267</v>
      </c>
      <c r="N51" s="59">
        <v>10097</v>
      </c>
      <c r="O51" s="59">
        <v>27104</v>
      </c>
      <c r="P51" s="59"/>
      <c r="Q51" s="59">
        <v>4260</v>
      </c>
      <c r="R51" s="59">
        <v>1946</v>
      </c>
      <c r="S51" s="59">
        <v>1465</v>
      </c>
      <c r="T51" s="59">
        <v>7671</v>
      </c>
      <c r="U51" s="110"/>
      <c r="V51" s="111" t="s">
        <v>92</v>
      </c>
      <c r="W51" s="111" t="s">
        <v>92</v>
      </c>
      <c r="X51" s="111" t="s">
        <v>92</v>
      </c>
      <c r="Y51" s="111" t="s">
        <v>92</v>
      </c>
      <c r="Z51" s="111"/>
      <c r="AA51" s="111" t="s">
        <v>92</v>
      </c>
      <c r="AB51" s="111" t="s">
        <v>92</v>
      </c>
      <c r="AC51" s="111" t="s">
        <v>92</v>
      </c>
      <c r="AD51" s="111" t="s">
        <v>92</v>
      </c>
      <c r="AF51" s="113">
        <f t="shared" si="71"/>
        <v>-0.12449438202247187</v>
      </c>
      <c r="AG51" s="113">
        <f t="shared" si="72"/>
        <v>-9.1965512932650206E-2</v>
      </c>
      <c r="AH51" s="113">
        <f t="shared" si="73"/>
        <v>-8.8965081656591227E-2</v>
      </c>
      <c r="AI51" s="113">
        <f t="shared" si="74"/>
        <v>-0.10281363786825559</v>
      </c>
      <c r="AJ51" s="113"/>
      <c r="AK51" s="113">
        <f t="shared" si="75"/>
        <v>-0.1712062256809338</v>
      </c>
      <c r="AL51" s="113">
        <f t="shared" si="76"/>
        <v>-0.12342342342342338</v>
      </c>
      <c r="AM51" s="113">
        <f t="shared" si="77"/>
        <v>-0.12117576484703063</v>
      </c>
      <c r="AN51" s="113">
        <f t="shared" si="78"/>
        <v>-0.15021601861083411</v>
      </c>
    </row>
    <row r="52" spans="1:40">
      <c r="A52" s="53">
        <v>44439</v>
      </c>
      <c r="B52" s="59">
        <v>214385</v>
      </c>
      <c r="C52" s="59">
        <v>157250</v>
      </c>
      <c r="D52" s="59">
        <v>222578</v>
      </c>
      <c r="E52" s="59">
        <v>594213</v>
      </c>
      <c r="F52" s="59"/>
      <c r="G52" s="59">
        <v>88398</v>
      </c>
      <c r="H52" s="59">
        <v>34685</v>
      </c>
      <c r="I52" s="59">
        <v>30329</v>
      </c>
      <c r="J52" s="59">
        <v>153412</v>
      </c>
      <c r="K52" s="59"/>
      <c r="L52" s="59">
        <v>9745</v>
      </c>
      <c r="M52" s="59">
        <v>7148</v>
      </c>
      <c r="N52" s="59">
        <v>10117</v>
      </c>
      <c r="O52" s="59">
        <v>27010</v>
      </c>
      <c r="P52" s="59"/>
      <c r="Q52" s="59">
        <v>4018</v>
      </c>
      <c r="R52" s="59">
        <v>1577</v>
      </c>
      <c r="S52" s="59">
        <v>1379</v>
      </c>
      <c r="T52" s="59">
        <v>6973</v>
      </c>
      <c r="U52" s="110"/>
      <c r="V52" s="111" t="s">
        <v>92</v>
      </c>
      <c r="W52" s="111" t="s">
        <v>92</v>
      </c>
      <c r="X52" s="111" t="s">
        <v>92</v>
      </c>
      <c r="Y52" s="111" t="s">
        <v>92</v>
      </c>
      <c r="Z52" s="111"/>
      <c r="AA52" s="111" t="s">
        <v>92</v>
      </c>
      <c r="AB52" s="111" t="s">
        <v>92</v>
      </c>
      <c r="AC52" s="111" t="s">
        <v>92</v>
      </c>
      <c r="AD52" s="111" t="s">
        <v>92</v>
      </c>
      <c r="AF52" s="113">
        <f t="shared" si="71"/>
        <v>5.1334702258731824E-4</v>
      </c>
      <c r="AG52" s="113">
        <f t="shared" si="72"/>
        <v>-1.637539562405399E-2</v>
      </c>
      <c r="AH52" s="113">
        <f t="shared" si="73"/>
        <v>1.9807863721896801E-3</v>
      </c>
      <c r="AI52" s="113">
        <f t="shared" si="74"/>
        <v>-3.4681227863045949E-3</v>
      </c>
      <c r="AJ52" s="113"/>
      <c r="AK52" s="113">
        <f t="shared" si="75"/>
        <v>-5.68075117370892E-2</v>
      </c>
      <c r="AL52" s="113">
        <f t="shared" si="76"/>
        <v>-0.18961973278520039</v>
      </c>
      <c r="AM52" s="113">
        <f t="shared" si="77"/>
        <v>-5.8703071672355001E-2</v>
      </c>
      <c r="AN52" s="113">
        <f t="shared" si="78"/>
        <v>-9.0992047972884849E-2</v>
      </c>
    </row>
    <row r="53" spans="1:40">
      <c r="A53" s="53">
        <v>44469</v>
      </c>
      <c r="B53" s="59">
        <v>211775</v>
      </c>
      <c r="C53" s="59">
        <v>166363</v>
      </c>
      <c r="D53" s="59">
        <v>216452</v>
      </c>
      <c r="E53" s="59">
        <v>594590</v>
      </c>
      <c r="F53" s="59"/>
      <c r="G53" s="59">
        <v>102277</v>
      </c>
      <c r="H53" s="59">
        <v>51086</v>
      </c>
      <c r="I53" s="59">
        <v>30260</v>
      </c>
      <c r="J53" s="59">
        <v>183622</v>
      </c>
      <c r="K53" s="59"/>
      <c r="L53" s="59">
        <v>10085</v>
      </c>
      <c r="M53" s="59">
        <v>7922</v>
      </c>
      <c r="N53" s="59">
        <v>10307</v>
      </c>
      <c r="O53" s="59">
        <v>28314</v>
      </c>
      <c r="P53" s="59"/>
      <c r="Q53" s="59">
        <v>4870</v>
      </c>
      <c r="R53" s="59">
        <v>2433</v>
      </c>
      <c r="S53" s="59">
        <v>1441</v>
      </c>
      <c r="T53" s="59">
        <v>8744</v>
      </c>
      <c r="U53" s="110"/>
      <c r="V53" s="111" t="s">
        <v>92</v>
      </c>
      <c r="W53" s="111" t="s">
        <v>92</v>
      </c>
      <c r="X53" s="111" t="s">
        <v>92</v>
      </c>
      <c r="Y53" s="111" t="s">
        <v>92</v>
      </c>
      <c r="Z53" s="111"/>
      <c r="AA53" s="111" t="s">
        <v>92</v>
      </c>
      <c r="AB53" s="111" t="s">
        <v>92</v>
      </c>
      <c r="AC53" s="111" t="s">
        <v>92</v>
      </c>
      <c r="AD53" s="111" t="s">
        <v>92</v>
      </c>
      <c r="AF53" s="113">
        <f t="shared" si="71"/>
        <v>3.4889687018984095E-2</v>
      </c>
      <c r="AG53" s="113">
        <f t="shared" si="72"/>
        <v>0.10828203693340788</v>
      </c>
      <c r="AH53" s="113">
        <f t="shared" si="73"/>
        <v>1.8780270831274093E-2</v>
      </c>
      <c r="AI53" s="113">
        <f t="shared" si="74"/>
        <v>4.8278415401703079E-2</v>
      </c>
      <c r="AJ53" s="113"/>
      <c r="AK53" s="113">
        <f t="shared" si="75"/>
        <v>0.21204579392732703</v>
      </c>
      <c r="AL53" s="113">
        <f t="shared" si="76"/>
        <v>0.54280279010779964</v>
      </c>
      <c r="AM53" s="113">
        <f t="shared" si="77"/>
        <v>4.4960116026105945E-2</v>
      </c>
      <c r="AN53" s="113">
        <f t="shared" si="78"/>
        <v>0.25397963573784588</v>
      </c>
    </row>
    <row r="54" spans="1:40">
      <c r="A54" s="53">
        <v>44500</v>
      </c>
      <c r="B54" s="59">
        <v>228185</v>
      </c>
      <c r="C54" s="59">
        <v>180407</v>
      </c>
      <c r="D54" s="59">
        <v>222502</v>
      </c>
      <c r="E54" s="59">
        <v>631094</v>
      </c>
      <c r="F54" s="59"/>
      <c r="G54" s="59">
        <v>104876</v>
      </c>
      <c r="H54" s="59">
        <v>50223</v>
      </c>
      <c r="I54" s="59">
        <v>34219</v>
      </c>
      <c r="J54" s="59">
        <v>189318</v>
      </c>
      <c r="K54" s="59"/>
      <c r="L54" s="59">
        <v>10866</v>
      </c>
      <c r="M54" s="59">
        <v>8591</v>
      </c>
      <c r="N54" s="59">
        <v>10595</v>
      </c>
      <c r="O54" s="59">
        <v>30052</v>
      </c>
      <c r="P54" s="59"/>
      <c r="Q54" s="59">
        <v>4994</v>
      </c>
      <c r="R54" s="59">
        <v>2392</v>
      </c>
      <c r="S54" s="59">
        <v>1629</v>
      </c>
      <c r="T54" s="59">
        <v>9015</v>
      </c>
      <c r="U54" s="114"/>
      <c r="V54" s="111" t="s">
        <v>92</v>
      </c>
      <c r="W54" s="111" t="s">
        <v>92</v>
      </c>
      <c r="X54" s="111" t="s">
        <v>92</v>
      </c>
      <c r="Y54" s="111" t="s">
        <v>92</v>
      </c>
      <c r="Z54" s="111"/>
      <c r="AA54" s="111" t="s">
        <v>92</v>
      </c>
      <c r="AB54" s="111" t="s">
        <v>92</v>
      </c>
      <c r="AC54" s="111" t="s">
        <v>92</v>
      </c>
      <c r="AD54" s="111" t="s">
        <v>92</v>
      </c>
      <c r="AF54" s="113">
        <f t="shared" si="71"/>
        <v>7.7441745166088261E-2</v>
      </c>
      <c r="AG54" s="113">
        <f t="shared" si="72"/>
        <v>8.4448371623327523E-2</v>
      </c>
      <c r="AH54" s="113">
        <f t="shared" si="73"/>
        <v>2.7942175220723842E-2</v>
      </c>
      <c r="AI54" s="113">
        <f t="shared" si="74"/>
        <v>6.1383061383061488E-2</v>
      </c>
      <c r="AJ54" s="113"/>
      <c r="AK54" s="113">
        <f t="shared" si="75"/>
        <v>2.5462012320328631E-2</v>
      </c>
      <c r="AL54" s="113">
        <f t="shared" si="76"/>
        <v>-1.6851623510069857E-2</v>
      </c>
      <c r="AM54" s="113">
        <f t="shared" si="77"/>
        <v>0.1304649548924357</v>
      </c>
      <c r="AN54" s="113">
        <f t="shared" si="78"/>
        <v>3.0992680695334007E-2</v>
      </c>
    </row>
    <row r="55" spans="1:40">
      <c r="A55" s="53">
        <v>44530</v>
      </c>
      <c r="B55" s="59">
        <v>219947</v>
      </c>
      <c r="C55" s="59">
        <v>180401</v>
      </c>
      <c r="D55" s="59">
        <v>215181</v>
      </c>
      <c r="E55" s="59">
        <v>615529</v>
      </c>
      <c r="F55" s="59"/>
      <c r="G55" s="59">
        <v>95287</v>
      </c>
      <c r="H55" s="59">
        <v>50691</v>
      </c>
      <c r="I55" s="59">
        <v>34049</v>
      </c>
      <c r="J55" s="59">
        <v>180028</v>
      </c>
      <c r="K55" s="59"/>
      <c r="L55" s="59">
        <v>10474</v>
      </c>
      <c r="M55" s="59">
        <v>8591</v>
      </c>
      <c r="N55" s="59">
        <v>10247</v>
      </c>
      <c r="O55" s="59">
        <v>29311</v>
      </c>
      <c r="P55" s="59"/>
      <c r="Q55" s="59">
        <v>4537</v>
      </c>
      <c r="R55" s="59">
        <v>2414</v>
      </c>
      <c r="S55" s="59">
        <v>1621</v>
      </c>
      <c r="T55" s="59">
        <v>8573</v>
      </c>
      <c r="U55" s="114"/>
      <c r="V55" s="111" t="s">
        <v>92</v>
      </c>
      <c r="W55" s="111" t="s">
        <v>92</v>
      </c>
      <c r="X55" s="111" t="s">
        <v>92</v>
      </c>
      <c r="Y55" s="111" t="s">
        <v>92</v>
      </c>
      <c r="Z55" s="111"/>
      <c r="AA55" s="111" t="s">
        <v>92</v>
      </c>
      <c r="AB55" s="111" t="s">
        <v>92</v>
      </c>
      <c r="AC55" s="111" t="s">
        <v>92</v>
      </c>
      <c r="AD55" s="111" t="s">
        <v>92</v>
      </c>
      <c r="AF55" s="113">
        <f t="shared" si="71"/>
        <v>-3.607583287318239E-2</v>
      </c>
      <c r="AG55" s="113">
        <f t="shared" si="72"/>
        <v>0</v>
      </c>
      <c r="AH55" s="113">
        <f t="shared" si="73"/>
        <v>-3.2845681925436576E-2</v>
      </c>
      <c r="AI55" s="113">
        <f t="shared" si="74"/>
        <v>-2.4657260748036758E-2</v>
      </c>
      <c r="AJ55" s="113"/>
      <c r="AK55" s="113">
        <f t="shared" si="75"/>
        <v>-9.150981177412898E-2</v>
      </c>
      <c r="AL55" s="113">
        <f t="shared" si="76"/>
        <v>9.1973244147156574E-3</v>
      </c>
      <c r="AM55" s="113">
        <f t="shared" si="77"/>
        <v>-4.9109883364026885E-3</v>
      </c>
      <c r="AN55" s="113">
        <f t="shared" si="78"/>
        <v>-4.9029395452024449E-2</v>
      </c>
    </row>
    <row r="56" spans="1:40">
      <c r="A56" s="53">
        <v>44561</v>
      </c>
      <c r="B56" s="59">
        <v>226030</v>
      </c>
      <c r="C56" s="59">
        <v>189399</v>
      </c>
      <c r="D56" s="59">
        <v>225583</v>
      </c>
      <c r="E56" s="59">
        <v>641012</v>
      </c>
      <c r="F56" s="59"/>
      <c r="G56" s="59">
        <v>113104</v>
      </c>
      <c r="H56" s="59">
        <v>53650</v>
      </c>
      <c r="I56" s="59">
        <v>31396</v>
      </c>
      <c r="J56" s="59">
        <v>198150</v>
      </c>
      <c r="K56" s="59"/>
      <c r="L56" s="59">
        <v>10274</v>
      </c>
      <c r="M56" s="59">
        <v>8609</v>
      </c>
      <c r="N56" s="59">
        <v>10254</v>
      </c>
      <c r="O56" s="59">
        <v>29137</v>
      </c>
      <c r="P56" s="59"/>
      <c r="Q56" s="59">
        <v>5141</v>
      </c>
      <c r="R56" s="59">
        <v>2439</v>
      </c>
      <c r="S56" s="59">
        <v>1427</v>
      </c>
      <c r="T56" s="59">
        <v>9007</v>
      </c>
      <c r="U56" s="114"/>
      <c r="V56" s="111" t="s">
        <v>92</v>
      </c>
      <c r="W56" s="111" t="s">
        <v>92</v>
      </c>
      <c r="X56" s="111" t="s">
        <v>92</v>
      </c>
      <c r="Y56" s="111" t="s">
        <v>92</v>
      </c>
      <c r="Z56" s="111"/>
      <c r="AA56" s="111" t="s">
        <v>92</v>
      </c>
      <c r="AB56" s="111" t="s">
        <v>92</v>
      </c>
      <c r="AC56" s="111" t="s">
        <v>92</v>
      </c>
      <c r="AD56" s="111" t="s">
        <v>92</v>
      </c>
      <c r="AF56" s="113">
        <f t="shared" si="71"/>
        <v>-1.9094901661256491E-2</v>
      </c>
      <c r="AG56" s="113">
        <f t="shared" si="72"/>
        <v>2.0952159236409251E-3</v>
      </c>
      <c r="AH56" s="113">
        <f t="shared" si="73"/>
        <v>6.8312676881032708E-4</v>
      </c>
      <c r="AI56" s="113">
        <f t="shared" si="74"/>
        <v>-5.9363378936235778E-3</v>
      </c>
      <c r="AJ56" s="113"/>
      <c r="AK56" s="113">
        <f t="shared" si="75"/>
        <v>0.13312761736830514</v>
      </c>
      <c r="AL56" s="113">
        <f t="shared" si="76"/>
        <v>1.0356255178127549E-2</v>
      </c>
      <c r="AM56" s="113">
        <f t="shared" si="77"/>
        <v>-0.11967921036397289</v>
      </c>
      <c r="AN56" s="113">
        <f t="shared" si="78"/>
        <v>5.0624052257086216E-2</v>
      </c>
    </row>
    <row r="57" spans="1:40">
      <c r="A57" s="53">
        <v>44592</v>
      </c>
      <c r="B57" s="59">
        <v>250135</v>
      </c>
      <c r="C57" s="59">
        <v>217439</v>
      </c>
      <c r="D57" s="59">
        <v>273090</v>
      </c>
      <c r="E57" s="59">
        <v>740664</v>
      </c>
      <c r="F57" s="59"/>
      <c r="G57" s="59">
        <v>102472</v>
      </c>
      <c r="H57" s="59">
        <v>67566</v>
      </c>
      <c r="I57" s="59">
        <v>36693</v>
      </c>
      <c r="J57" s="59">
        <v>206732</v>
      </c>
      <c r="K57" s="59"/>
      <c r="L57" s="59">
        <v>12507</v>
      </c>
      <c r="M57" s="59">
        <v>10872</v>
      </c>
      <c r="N57" s="59">
        <v>13654</v>
      </c>
      <c r="O57" s="59">
        <v>37033</v>
      </c>
      <c r="P57" s="59"/>
      <c r="Q57" s="59">
        <v>5124</v>
      </c>
      <c r="R57" s="59">
        <v>3378</v>
      </c>
      <c r="S57" s="59">
        <v>1835</v>
      </c>
      <c r="T57" s="59">
        <v>10337</v>
      </c>
      <c r="U57" s="114"/>
      <c r="V57" s="113">
        <f>L57/L45-1</f>
        <v>8.6620330147697544E-2</v>
      </c>
      <c r="W57" s="113">
        <f t="shared" ref="W57:AD57" si="79">M57/M45-1</f>
        <v>0.18586387434554963</v>
      </c>
      <c r="X57" s="113">
        <f t="shared" si="79"/>
        <v>0.13688592839300573</v>
      </c>
      <c r="Y57" s="113">
        <f t="shared" si="79"/>
        <v>0.13292339696524724</v>
      </c>
      <c r="Z57" s="113"/>
      <c r="AA57" s="113">
        <f t="shared" si="79"/>
        <v>7.9191238416175258E-2</v>
      </c>
      <c r="AB57" s="113">
        <f t="shared" si="79"/>
        <v>0.30123266563944529</v>
      </c>
      <c r="AC57" s="113">
        <f t="shared" si="79"/>
        <v>5.037206639954217E-2</v>
      </c>
      <c r="AD57" s="113">
        <f t="shared" si="79"/>
        <v>0.13705862941370595</v>
      </c>
      <c r="AF57" s="113">
        <f t="shared" si="71"/>
        <v>0.21734475374732343</v>
      </c>
      <c r="AG57" s="113">
        <f t="shared" si="72"/>
        <v>0.2628644441863166</v>
      </c>
      <c r="AH57" s="113">
        <f t="shared" si="73"/>
        <v>0.3315779208113907</v>
      </c>
      <c r="AI57" s="113">
        <f t="shared" si="74"/>
        <v>0.27099564128084563</v>
      </c>
      <c r="AJ57" s="113"/>
      <c r="AK57" s="113">
        <f t="shared" si="75"/>
        <v>-3.3067496595993173E-3</v>
      </c>
      <c r="AL57" s="113">
        <f t="shared" si="76"/>
        <v>0.38499384993849928</v>
      </c>
      <c r="AM57" s="113">
        <f t="shared" si="77"/>
        <v>0.28591450595655221</v>
      </c>
      <c r="AN57" s="113">
        <f t="shared" si="78"/>
        <v>0.1476629288331297</v>
      </c>
    </row>
    <row r="58" spans="1:40">
      <c r="A58" s="53">
        <v>44620</v>
      </c>
      <c r="B58" s="59">
        <v>268593</v>
      </c>
      <c r="C58" s="59">
        <v>217762</v>
      </c>
      <c r="D58" s="59">
        <v>285450</v>
      </c>
      <c r="E58" s="59">
        <v>771805</v>
      </c>
      <c r="F58" s="59"/>
      <c r="G58" s="59">
        <v>116334</v>
      </c>
      <c r="H58" s="59">
        <v>73935</v>
      </c>
      <c r="I58" s="59">
        <v>37201</v>
      </c>
      <c r="J58" s="59">
        <v>227470</v>
      </c>
      <c r="K58" s="59"/>
      <c r="L58" s="59">
        <v>14136</v>
      </c>
      <c r="M58" s="59">
        <v>11461</v>
      </c>
      <c r="N58" s="59">
        <v>15024</v>
      </c>
      <c r="O58" s="59">
        <v>40621</v>
      </c>
      <c r="P58" s="59"/>
      <c r="Q58" s="59">
        <v>6123</v>
      </c>
      <c r="R58" s="59">
        <v>3891</v>
      </c>
      <c r="S58" s="59">
        <v>1958</v>
      </c>
      <c r="T58" s="59">
        <v>11972</v>
      </c>
      <c r="U58" s="114"/>
      <c r="V58" s="113">
        <f t="shared" ref="V58:V68" si="80">L58/L46-1</f>
        <v>0.15001627074520019</v>
      </c>
      <c r="W58" s="113">
        <f t="shared" ref="W58:W69" si="81">M58/M46-1</f>
        <v>0.25270521368455579</v>
      </c>
      <c r="X58" s="113">
        <f t="shared" ref="X58:X69" si="82">N58/N46-1</f>
        <v>0.18122493906753667</v>
      </c>
      <c r="Y58" s="113">
        <f t="shared" ref="Y58:Y69" si="83">O58/O46-1</f>
        <v>0.18917415615211208</v>
      </c>
      <c r="Z58" s="113"/>
      <c r="AA58" s="113">
        <f t="shared" ref="AA58:AA69" si="84">Q58/Q46-1</f>
        <v>0.1446999439147505</v>
      </c>
      <c r="AB58" s="113">
        <f t="shared" ref="AB58:AB69" si="85">R58/R46-1</f>
        <v>0.33207805546045877</v>
      </c>
      <c r="AC58" s="113">
        <f t="shared" ref="AC58:AC69" si="86">S58/S46-1</f>
        <v>6.4130434782608603E-2</v>
      </c>
      <c r="AD58" s="113">
        <f t="shared" ref="AD58:AD69" si="87">T58/T46-1</f>
        <v>0.18417408506429278</v>
      </c>
      <c r="AF58" s="113">
        <f t="shared" si="71"/>
        <v>0.1302470616454785</v>
      </c>
      <c r="AG58" s="113">
        <f t="shared" si="72"/>
        <v>5.4175864606328172E-2</v>
      </c>
      <c r="AH58" s="113">
        <f t="shared" si="73"/>
        <v>0.10033689761242126</v>
      </c>
      <c r="AI58" s="113">
        <f t="shared" si="74"/>
        <v>9.6886560635109253E-2</v>
      </c>
      <c r="AJ58" s="113"/>
      <c r="AK58" s="113">
        <f t="shared" si="75"/>
        <v>0.19496487119437944</v>
      </c>
      <c r="AL58" s="113">
        <f t="shared" si="76"/>
        <v>0.15186500888099475</v>
      </c>
      <c r="AM58" s="113">
        <f t="shared" si="77"/>
        <v>6.7029972752043587E-2</v>
      </c>
      <c r="AN58" s="113">
        <f t="shared" si="78"/>
        <v>0.15816968172583912</v>
      </c>
    </row>
    <row r="59" spans="1:40">
      <c r="A59" s="53">
        <v>44651</v>
      </c>
      <c r="B59" s="59">
        <v>350896</v>
      </c>
      <c r="C59" s="59">
        <v>263652</v>
      </c>
      <c r="D59" s="59">
        <v>365792</v>
      </c>
      <c r="E59" s="59">
        <v>980340</v>
      </c>
      <c r="F59" s="59"/>
      <c r="G59" s="59">
        <v>163654</v>
      </c>
      <c r="H59" s="59">
        <v>107433</v>
      </c>
      <c r="I59" s="59">
        <v>50667</v>
      </c>
      <c r="J59" s="59">
        <v>321755</v>
      </c>
      <c r="K59" s="59"/>
      <c r="L59" s="59">
        <v>15256</v>
      </c>
      <c r="M59" s="59">
        <v>11463</v>
      </c>
      <c r="N59" s="59">
        <v>15904</v>
      </c>
      <c r="O59" s="59">
        <v>42623</v>
      </c>
      <c r="P59" s="59"/>
      <c r="Q59" s="59">
        <v>7115</v>
      </c>
      <c r="R59" s="59">
        <v>4671</v>
      </c>
      <c r="S59" s="59">
        <v>2203</v>
      </c>
      <c r="T59" s="59">
        <v>13989</v>
      </c>
      <c r="U59" s="114"/>
      <c r="V59" s="113">
        <f t="shared" si="80"/>
        <v>0.27569194748724812</v>
      </c>
      <c r="W59" s="113">
        <f t="shared" si="81"/>
        <v>0.22258959044368609</v>
      </c>
      <c r="X59" s="113">
        <f t="shared" si="82"/>
        <v>0.30585433943673546</v>
      </c>
      <c r="Y59" s="113">
        <f t="shared" si="83"/>
        <v>0.27179686101330791</v>
      </c>
      <c r="Z59" s="113"/>
      <c r="AA59" s="113">
        <f t="shared" si="84"/>
        <v>0.35730637161388779</v>
      </c>
      <c r="AB59" s="113">
        <f t="shared" si="85"/>
        <v>0.68445726649837724</v>
      </c>
      <c r="AC59" s="113">
        <f t="shared" si="86"/>
        <v>0.30277942046126549</v>
      </c>
      <c r="AD59" s="113">
        <f t="shared" si="87"/>
        <v>0.44127343910982897</v>
      </c>
      <c r="AF59" s="113">
        <f t="shared" si="71"/>
        <v>7.9230333899264371E-2</v>
      </c>
      <c r="AG59" s="113">
        <f t="shared" si="72"/>
        <v>1.7450484250947085E-4</v>
      </c>
      <c r="AH59" s="113">
        <f t="shared" si="73"/>
        <v>5.8572949946751773E-2</v>
      </c>
      <c r="AI59" s="113">
        <f t="shared" si="74"/>
        <v>4.928485266241589E-2</v>
      </c>
      <c r="AJ59" s="113"/>
      <c r="AK59" s="113">
        <f t="shared" si="75"/>
        <v>0.16201208557896463</v>
      </c>
      <c r="AL59" s="113">
        <f t="shared" si="76"/>
        <v>0.20046260601387811</v>
      </c>
      <c r="AM59" s="113">
        <f t="shared" si="77"/>
        <v>0.12512768130745666</v>
      </c>
      <c r="AN59" s="113">
        <f t="shared" si="78"/>
        <v>0.16847644503842307</v>
      </c>
    </row>
    <row r="60" spans="1:40">
      <c r="A60" s="53">
        <v>44681</v>
      </c>
      <c r="B60" s="59">
        <v>383428</v>
      </c>
      <c r="C60" s="59">
        <v>280309</v>
      </c>
      <c r="D60" s="59">
        <v>413517</v>
      </c>
      <c r="E60" s="59">
        <v>1077254</v>
      </c>
      <c r="F60" s="59"/>
      <c r="G60" s="59">
        <v>152882</v>
      </c>
      <c r="H60" s="59">
        <v>109278</v>
      </c>
      <c r="I60" s="59">
        <v>50229</v>
      </c>
      <c r="J60" s="59">
        <v>312390</v>
      </c>
      <c r="K60" s="59"/>
      <c r="L60" s="59">
        <v>19171</v>
      </c>
      <c r="M60" s="59">
        <v>14015</v>
      </c>
      <c r="N60" s="59">
        <v>20676</v>
      </c>
      <c r="O60" s="59">
        <v>53863</v>
      </c>
      <c r="P60" s="59"/>
      <c r="Q60" s="59">
        <v>7644</v>
      </c>
      <c r="R60" s="59">
        <v>5464</v>
      </c>
      <c r="S60" s="59">
        <v>2511</v>
      </c>
      <c r="T60" s="59">
        <v>15619</v>
      </c>
      <c r="U60" s="114"/>
      <c r="V60" s="113">
        <f t="shared" si="80"/>
        <v>0.70197088068181812</v>
      </c>
      <c r="W60" s="113">
        <f t="shared" si="81"/>
        <v>0.58486938821666845</v>
      </c>
      <c r="X60" s="113">
        <f t="shared" si="82"/>
        <v>0.76748162078987869</v>
      </c>
      <c r="Y60" s="113">
        <f t="shared" si="83"/>
        <v>0.69353875176858981</v>
      </c>
      <c r="Z60" s="113"/>
      <c r="AA60" s="113">
        <f t="shared" si="84"/>
        <v>0.55050709939148068</v>
      </c>
      <c r="AB60" s="113">
        <f t="shared" si="85"/>
        <v>1.0267062314540061</v>
      </c>
      <c r="AC60" s="113">
        <f t="shared" si="86"/>
        <v>0.42589437819420795</v>
      </c>
      <c r="AD60" s="113">
        <f t="shared" si="87"/>
        <v>0.66407415299382055</v>
      </c>
      <c r="AF60" s="113">
        <f t="shared" si="71"/>
        <v>0.25662034609334028</v>
      </c>
      <c r="AG60" s="113">
        <f t="shared" si="72"/>
        <v>0.2226293291459478</v>
      </c>
      <c r="AH60" s="113">
        <f t="shared" si="73"/>
        <v>0.30005030181086512</v>
      </c>
      <c r="AI60" s="113">
        <f t="shared" si="74"/>
        <v>0.26370738802993698</v>
      </c>
      <c r="AJ60" s="113"/>
      <c r="AK60" s="113">
        <f t="shared" si="75"/>
        <v>7.4349964862965523E-2</v>
      </c>
      <c r="AL60" s="113">
        <f t="shared" si="76"/>
        <v>0.16977092699636054</v>
      </c>
      <c r="AM60" s="113">
        <f t="shared" si="77"/>
        <v>0.13980935088515656</v>
      </c>
      <c r="AN60" s="113">
        <f t="shared" si="78"/>
        <v>0.11652012295374936</v>
      </c>
    </row>
    <row r="61" spans="1:40">
      <c r="A61" s="53">
        <v>44712</v>
      </c>
      <c r="B61" s="59">
        <v>449044</v>
      </c>
      <c r="C61" s="59">
        <v>300408</v>
      </c>
      <c r="D61" s="59">
        <v>486660</v>
      </c>
      <c r="E61" s="59">
        <v>1236112</v>
      </c>
      <c r="F61" s="59"/>
      <c r="G61" s="59">
        <v>176832</v>
      </c>
      <c r="H61" s="59">
        <v>125322</v>
      </c>
      <c r="I61" s="59">
        <v>59530</v>
      </c>
      <c r="J61" s="59">
        <v>361685</v>
      </c>
      <c r="K61" s="59"/>
      <c r="L61" s="59">
        <v>21383</v>
      </c>
      <c r="M61" s="59">
        <v>14305</v>
      </c>
      <c r="N61" s="59">
        <v>23174</v>
      </c>
      <c r="O61" s="59">
        <v>58862</v>
      </c>
      <c r="P61" s="59"/>
      <c r="Q61" s="59">
        <v>8421</v>
      </c>
      <c r="R61" s="59">
        <v>5968</v>
      </c>
      <c r="S61" s="59">
        <v>2835</v>
      </c>
      <c r="T61" s="59">
        <v>17223</v>
      </c>
      <c r="U61" s="114"/>
      <c r="V61" s="113">
        <f t="shared" si="80"/>
        <v>0.87619549004123898</v>
      </c>
      <c r="W61" s="113">
        <f t="shared" si="81"/>
        <v>0.68989958653278194</v>
      </c>
      <c r="X61" s="113">
        <f t="shared" si="82"/>
        <v>1.0739216037229284</v>
      </c>
      <c r="Y61" s="113">
        <f t="shared" si="83"/>
        <v>0.89657172316020106</v>
      </c>
      <c r="Z61" s="113"/>
      <c r="AA61" s="113">
        <f t="shared" si="84"/>
        <v>0.7951396290769559</v>
      </c>
      <c r="AB61" s="113">
        <f t="shared" si="85"/>
        <v>1.5320322443784473</v>
      </c>
      <c r="AC61" s="113">
        <f t="shared" si="86"/>
        <v>0.72235722964763061</v>
      </c>
      <c r="AD61" s="113">
        <f t="shared" si="87"/>
        <v>0.98079355951696368</v>
      </c>
      <c r="AF61" s="113">
        <f t="shared" si="71"/>
        <v>0.11538260914923582</v>
      </c>
      <c r="AG61" s="113">
        <f t="shared" si="72"/>
        <v>2.0692115590438709E-2</v>
      </c>
      <c r="AH61" s="113">
        <f t="shared" si="73"/>
        <v>0.12081640549429284</v>
      </c>
      <c r="AI61" s="113">
        <f t="shared" si="74"/>
        <v>9.2809535302526891E-2</v>
      </c>
      <c r="AJ61" s="113"/>
      <c r="AK61" s="113">
        <f t="shared" si="75"/>
        <v>0.10164835164835173</v>
      </c>
      <c r="AL61" s="113">
        <f t="shared" si="76"/>
        <v>9.2240117130307553E-2</v>
      </c>
      <c r="AM61" s="113">
        <f t="shared" si="77"/>
        <v>0.12903225806451624</v>
      </c>
      <c r="AN61" s="113">
        <f t="shared" si="78"/>
        <v>0.10269543504705814</v>
      </c>
    </row>
    <row r="62" spans="1:40">
      <c r="A62" s="53">
        <v>44742</v>
      </c>
      <c r="B62" s="59">
        <v>416586</v>
      </c>
      <c r="C62" s="59">
        <v>269290</v>
      </c>
      <c r="D62" s="59">
        <v>428446</v>
      </c>
      <c r="E62" s="59">
        <v>1114322</v>
      </c>
      <c r="F62" s="59"/>
      <c r="G62" s="59">
        <v>156231</v>
      </c>
      <c r="H62" s="59">
        <v>99004</v>
      </c>
      <c r="I62" s="59">
        <v>51599</v>
      </c>
      <c r="J62" s="59">
        <v>306834</v>
      </c>
      <c r="K62" s="59"/>
      <c r="L62" s="59">
        <v>19837</v>
      </c>
      <c r="M62" s="59">
        <v>12823</v>
      </c>
      <c r="N62" s="59">
        <v>20402</v>
      </c>
      <c r="O62" s="59">
        <v>53063</v>
      </c>
      <c r="P62" s="59"/>
      <c r="Q62" s="59">
        <v>7440</v>
      </c>
      <c r="R62" s="59">
        <v>4714</v>
      </c>
      <c r="S62" s="59">
        <v>2457</v>
      </c>
      <c r="T62" s="59">
        <v>14611</v>
      </c>
      <c r="U62" s="114"/>
      <c r="V62" s="113">
        <f t="shared" si="80"/>
        <v>0.78310112359550565</v>
      </c>
      <c r="W62" s="113">
        <f t="shared" si="81"/>
        <v>0.60227414719480188</v>
      </c>
      <c r="X62" s="113">
        <f t="shared" si="82"/>
        <v>0.84083731841559151</v>
      </c>
      <c r="Y62" s="113">
        <f t="shared" si="83"/>
        <v>0.75647136709698781</v>
      </c>
      <c r="Z62" s="113"/>
      <c r="AA62" s="113">
        <f t="shared" si="84"/>
        <v>0.44747081712062253</v>
      </c>
      <c r="AB62" s="113">
        <f t="shared" si="85"/>
        <v>1.1234234234234233</v>
      </c>
      <c r="AC62" s="113">
        <f t="shared" si="86"/>
        <v>0.47390521895620874</v>
      </c>
      <c r="AD62" s="113">
        <f t="shared" si="87"/>
        <v>0.61858867840921672</v>
      </c>
      <c r="AF62" s="113">
        <f t="shared" si="71"/>
        <v>-7.2300425571715898E-2</v>
      </c>
      <c r="AG62" s="113">
        <f t="shared" si="72"/>
        <v>-0.10360013981125482</v>
      </c>
      <c r="AH62" s="113">
        <f t="shared" si="73"/>
        <v>-0.11961681194442042</v>
      </c>
      <c r="AI62" s="113">
        <f t="shared" si="74"/>
        <v>-9.8518568855968214E-2</v>
      </c>
      <c r="AJ62" s="113"/>
      <c r="AK62" s="113">
        <f t="shared" si="75"/>
        <v>-0.11649447809048807</v>
      </c>
      <c r="AL62" s="113">
        <f t="shared" si="76"/>
        <v>-0.21012064343163539</v>
      </c>
      <c r="AM62" s="113">
        <f t="shared" si="77"/>
        <v>-0.1333333333333333</v>
      </c>
      <c r="AN62" s="113">
        <f t="shared" si="78"/>
        <v>-0.15165766707309991</v>
      </c>
    </row>
    <row r="63" spans="1:40">
      <c r="A63" s="53">
        <v>44773</v>
      </c>
      <c r="B63" s="59">
        <v>324872</v>
      </c>
      <c r="C63" s="59">
        <v>214453</v>
      </c>
      <c r="D63" s="59">
        <v>333101</v>
      </c>
      <c r="E63" s="59">
        <v>872426</v>
      </c>
      <c r="F63" s="59"/>
      <c r="G63" s="59">
        <v>132572</v>
      </c>
      <c r="H63" s="59">
        <v>85177</v>
      </c>
      <c r="I63" s="59">
        <v>44905</v>
      </c>
      <c r="J63" s="59">
        <v>262655</v>
      </c>
      <c r="K63" s="59"/>
      <c r="L63" s="59">
        <v>16244</v>
      </c>
      <c r="M63" s="59">
        <v>10723</v>
      </c>
      <c r="N63" s="59">
        <v>16655</v>
      </c>
      <c r="O63" s="59">
        <v>43621</v>
      </c>
      <c r="P63" s="59"/>
      <c r="Q63" s="59">
        <v>6629</v>
      </c>
      <c r="R63" s="59">
        <v>4259</v>
      </c>
      <c r="S63" s="59">
        <v>2245</v>
      </c>
      <c r="T63" s="59">
        <v>13133</v>
      </c>
      <c r="U63" s="114"/>
      <c r="V63" s="113">
        <f t="shared" si="80"/>
        <v>0.66776180698151943</v>
      </c>
      <c r="W63" s="113">
        <f t="shared" si="81"/>
        <v>0.47557451493050773</v>
      </c>
      <c r="X63" s="113">
        <f t="shared" si="82"/>
        <v>0.64949985144102218</v>
      </c>
      <c r="Y63" s="113">
        <f t="shared" si="83"/>
        <v>0.60939344746162938</v>
      </c>
      <c r="Z63" s="113"/>
      <c r="AA63" s="113">
        <f t="shared" si="84"/>
        <v>0.55610328638497664</v>
      </c>
      <c r="AB63" s="113">
        <f t="shared" si="85"/>
        <v>1.1885919835560124</v>
      </c>
      <c r="AC63" s="113">
        <f t="shared" si="86"/>
        <v>0.53242320819112621</v>
      </c>
      <c r="AD63" s="113">
        <f t="shared" si="87"/>
        <v>0.71203232955286144</v>
      </c>
      <c r="AF63" s="113">
        <f t="shared" si="71"/>
        <v>-0.18112617835358169</v>
      </c>
      <c r="AG63" s="113">
        <f t="shared" si="72"/>
        <v>-0.16376822896358112</v>
      </c>
      <c r="AH63" s="113">
        <f t="shared" si="73"/>
        <v>-0.18365846485638659</v>
      </c>
      <c r="AI63" s="113">
        <f t="shared" si="74"/>
        <v>-0.17793943048828753</v>
      </c>
      <c r="AJ63" s="113"/>
      <c r="AK63" s="113">
        <f t="shared" si="75"/>
        <v>-0.10900537634408602</v>
      </c>
      <c r="AL63" s="113">
        <f t="shared" si="76"/>
        <v>-9.6521001272804385E-2</v>
      </c>
      <c r="AM63" s="113">
        <f t="shared" si="77"/>
        <v>-8.6284086284086237E-2</v>
      </c>
      <c r="AN63" s="113">
        <f t="shared" si="78"/>
        <v>-0.10115666278831015</v>
      </c>
    </row>
    <row r="64" spans="1:40">
      <c r="A64" s="53">
        <v>44804</v>
      </c>
      <c r="B64" s="59">
        <v>381208</v>
      </c>
      <c r="C64" s="59">
        <v>225036</v>
      </c>
      <c r="D64" s="59">
        <v>398960</v>
      </c>
      <c r="E64" s="59">
        <v>1005204</v>
      </c>
      <c r="F64" s="59"/>
      <c r="G64" s="59">
        <v>146443</v>
      </c>
      <c r="H64" s="59">
        <v>74843</v>
      </c>
      <c r="I64" s="59">
        <v>47881</v>
      </c>
      <c r="J64" s="59">
        <v>269167</v>
      </c>
      <c r="K64" s="59"/>
      <c r="L64" s="59">
        <v>16574</v>
      </c>
      <c r="M64" s="59">
        <v>9784</v>
      </c>
      <c r="N64" s="59">
        <v>17346</v>
      </c>
      <c r="O64" s="59">
        <v>43705</v>
      </c>
      <c r="P64" s="59"/>
      <c r="Q64" s="59">
        <v>6367</v>
      </c>
      <c r="R64" s="59">
        <v>3254</v>
      </c>
      <c r="S64" s="59">
        <v>2082</v>
      </c>
      <c r="T64" s="59">
        <v>11703</v>
      </c>
      <c r="U64" s="114"/>
      <c r="V64" s="113">
        <f t="shared" si="80"/>
        <v>0.70076962544894816</v>
      </c>
      <c r="W64" s="113">
        <f t="shared" si="81"/>
        <v>0.36877448237269173</v>
      </c>
      <c r="X64" s="113">
        <f t="shared" si="82"/>
        <v>0.7145398833646337</v>
      </c>
      <c r="Y64" s="113">
        <f t="shared" si="83"/>
        <v>0.61810440577563863</v>
      </c>
      <c r="Z64" s="113"/>
      <c r="AA64" s="113">
        <f t="shared" si="84"/>
        <v>0.5846192135390742</v>
      </c>
      <c r="AB64" s="113">
        <f t="shared" si="85"/>
        <v>1.0634115409004439</v>
      </c>
      <c r="AC64" s="113">
        <f t="shared" si="86"/>
        <v>0.50978970268310375</v>
      </c>
      <c r="AD64" s="113">
        <f t="shared" si="87"/>
        <v>0.67833070414455765</v>
      </c>
      <c r="AF64" s="113">
        <f t="shared" si="71"/>
        <v>2.0315193302142376E-2</v>
      </c>
      <c r="AG64" s="113">
        <f t="shared" si="72"/>
        <v>-8.7568777394385955E-2</v>
      </c>
      <c r="AH64" s="113">
        <f t="shared" si="73"/>
        <v>4.1489042329630799E-2</v>
      </c>
      <c r="AI64" s="113">
        <f t="shared" si="74"/>
        <v>1.9256779991287942E-3</v>
      </c>
      <c r="AJ64" s="113"/>
      <c r="AK64" s="113">
        <f t="shared" si="75"/>
        <v>-3.9523306682757608E-2</v>
      </c>
      <c r="AL64" s="113">
        <f t="shared" si="76"/>
        <v>-0.23597088518431553</v>
      </c>
      <c r="AM64" s="113">
        <f t="shared" si="77"/>
        <v>-7.2605790645879686E-2</v>
      </c>
      <c r="AN64" s="113">
        <f t="shared" si="78"/>
        <v>-0.10888601233533846</v>
      </c>
    </row>
    <row r="65" spans="1:40">
      <c r="A65" s="53">
        <v>44834</v>
      </c>
      <c r="B65" s="59">
        <v>395627</v>
      </c>
      <c r="C65" s="59">
        <v>253350</v>
      </c>
      <c r="D65" s="59">
        <v>419217</v>
      </c>
      <c r="E65" s="59">
        <v>1068194</v>
      </c>
      <c r="F65" s="59"/>
      <c r="G65" s="59">
        <v>158911</v>
      </c>
      <c r="H65" s="59">
        <v>111774</v>
      </c>
      <c r="I65" s="59">
        <v>49013</v>
      </c>
      <c r="J65" s="59">
        <v>319699</v>
      </c>
      <c r="K65" s="59"/>
      <c r="L65" s="59">
        <v>18839</v>
      </c>
      <c r="M65" s="59">
        <v>12064</v>
      </c>
      <c r="N65" s="59">
        <v>19963</v>
      </c>
      <c r="O65" s="59">
        <v>50866</v>
      </c>
      <c r="P65" s="59"/>
      <c r="Q65" s="59">
        <v>7567</v>
      </c>
      <c r="R65" s="59">
        <v>5323</v>
      </c>
      <c r="S65" s="59">
        <v>2334</v>
      </c>
      <c r="T65" s="59">
        <v>15224</v>
      </c>
      <c r="U65" s="114"/>
      <c r="V65" s="113">
        <f t="shared" si="80"/>
        <v>0.86802181457610317</v>
      </c>
      <c r="W65" s="113">
        <f t="shared" si="81"/>
        <v>0.52284776571572844</v>
      </c>
      <c r="X65" s="113">
        <f t="shared" si="82"/>
        <v>0.93683904142815555</v>
      </c>
      <c r="Y65" s="113">
        <f t="shared" si="83"/>
        <v>0.79649643286006921</v>
      </c>
      <c r="Z65" s="113"/>
      <c r="AA65" s="113">
        <f t="shared" si="84"/>
        <v>0.55379876796714589</v>
      </c>
      <c r="AB65" s="113">
        <f t="shared" si="85"/>
        <v>1.1878339498561448</v>
      </c>
      <c r="AC65" s="113">
        <f t="shared" si="86"/>
        <v>0.61970853573907014</v>
      </c>
      <c r="AD65" s="113">
        <f t="shared" si="87"/>
        <v>0.74107959743824336</v>
      </c>
      <c r="AF65" s="113">
        <f t="shared" si="71"/>
        <v>0.13665982864727888</v>
      </c>
      <c r="AG65" s="113">
        <f t="shared" si="72"/>
        <v>0.23303352412101397</v>
      </c>
      <c r="AH65" s="113">
        <f t="shared" si="73"/>
        <v>0.15087051769860493</v>
      </c>
      <c r="AI65" s="113">
        <f t="shared" si="74"/>
        <v>0.16384852991648557</v>
      </c>
      <c r="AJ65" s="113"/>
      <c r="AK65" s="113">
        <f t="shared" si="75"/>
        <v>0.18847180775875616</v>
      </c>
      <c r="AL65" s="113">
        <f t="shared" si="76"/>
        <v>0.63583282114320827</v>
      </c>
      <c r="AM65" s="113">
        <f t="shared" si="77"/>
        <v>0.12103746397694515</v>
      </c>
      <c r="AN65" s="113">
        <f t="shared" si="78"/>
        <v>0.30086302657438257</v>
      </c>
    </row>
    <row r="66" spans="1:40">
      <c r="A66" s="53">
        <v>44865</v>
      </c>
      <c r="B66" s="59">
        <v>458389</v>
      </c>
      <c r="C66" s="59">
        <v>307107</v>
      </c>
      <c r="D66" s="59">
        <v>483651</v>
      </c>
      <c r="E66" s="59">
        <v>1249147</v>
      </c>
      <c r="F66" s="59"/>
      <c r="G66" s="59">
        <v>166327</v>
      </c>
      <c r="H66" s="59">
        <v>111766</v>
      </c>
      <c r="I66" s="59">
        <v>55426</v>
      </c>
      <c r="J66" s="59">
        <v>333518</v>
      </c>
      <c r="K66" s="59"/>
      <c r="L66" s="59">
        <v>21828</v>
      </c>
      <c r="M66" s="59">
        <v>14624</v>
      </c>
      <c r="N66" s="59">
        <v>23031</v>
      </c>
      <c r="O66" s="59">
        <v>59483</v>
      </c>
      <c r="P66" s="59"/>
      <c r="Q66" s="59">
        <v>7920</v>
      </c>
      <c r="R66" s="59">
        <v>5322</v>
      </c>
      <c r="S66" s="59">
        <v>2639</v>
      </c>
      <c r="T66" s="59">
        <v>15882</v>
      </c>
      <c r="U66" s="114"/>
      <c r="V66" s="113">
        <f t="shared" si="80"/>
        <v>1.0088348978464938</v>
      </c>
      <c r="W66" s="113">
        <f t="shared" si="81"/>
        <v>0.70224653707368168</v>
      </c>
      <c r="X66" s="113">
        <f t="shared" si="82"/>
        <v>1.1737612081170363</v>
      </c>
      <c r="Y66" s="113">
        <f t="shared" si="83"/>
        <v>0.97933581791561286</v>
      </c>
      <c r="Z66" s="113"/>
      <c r="AA66" s="113">
        <f t="shared" si="84"/>
        <v>0.58590308370044042</v>
      </c>
      <c r="AB66" s="113">
        <f t="shared" si="85"/>
        <v>1.2249163879598663</v>
      </c>
      <c r="AC66" s="113">
        <f t="shared" si="86"/>
        <v>0.62001227747084098</v>
      </c>
      <c r="AD66" s="113">
        <f t="shared" si="87"/>
        <v>0.761730449251248</v>
      </c>
      <c r="AF66" s="113">
        <f t="shared" si="71"/>
        <v>0.15866022612665209</v>
      </c>
      <c r="AG66" s="113">
        <f t="shared" si="72"/>
        <v>0.2122015915119364</v>
      </c>
      <c r="AH66" s="113">
        <f t="shared" si="73"/>
        <v>0.15368431598457155</v>
      </c>
      <c r="AI66" s="113">
        <f t="shared" si="74"/>
        <v>0.16940588998545203</v>
      </c>
      <c r="AJ66" s="113"/>
      <c r="AK66" s="113">
        <f t="shared" si="75"/>
        <v>4.664992731597728E-2</v>
      </c>
      <c r="AL66" s="113">
        <f t="shared" si="76"/>
        <v>-1.8786398647374636E-4</v>
      </c>
      <c r="AM66" s="113">
        <f t="shared" si="77"/>
        <v>0.13067694944301622</v>
      </c>
      <c r="AN66" s="113">
        <f t="shared" si="78"/>
        <v>4.3221229637414593E-2</v>
      </c>
    </row>
    <row r="67" spans="1:40">
      <c r="A67" s="53">
        <v>44895</v>
      </c>
      <c r="B67" s="59">
        <v>467393</v>
      </c>
      <c r="C67" s="59">
        <v>335051</v>
      </c>
      <c r="D67" s="59">
        <v>491769</v>
      </c>
      <c r="E67" s="59">
        <v>1294213</v>
      </c>
      <c r="F67" s="59"/>
      <c r="G67" s="59">
        <v>144997</v>
      </c>
      <c r="H67" s="59">
        <v>102617</v>
      </c>
      <c r="I67" s="59">
        <v>56209</v>
      </c>
      <c r="J67" s="59">
        <v>303824</v>
      </c>
      <c r="K67" s="59"/>
      <c r="L67" s="59">
        <v>22257</v>
      </c>
      <c r="M67" s="59">
        <v>15955</v>
      </c>
      <c r="N67" s="59">
        <v>23418</v>
      </c>
      <c r="O67" s="59">
        <v>61629</v>
      </c>
      <c r="P67" s="59"/>
      <c r="Q67" s="59">
        <v>6905</v>
      </c>
      <c r="R67" s="59">
        <v>4887</v>
      </c>
      <c r="S67" s="59">
        <v>2677</v>
      </c>
      <c r="T67" s="59">
        <v>14468</v>
      </c>
      <c r="U67" s="114"/>
      <c r="V67" s="113">
        <f t="shared" si="80"/>
        <v>1.1249761313729234</v>
      </c>
      <c r="W67" s="113">
        <f t="shared" si="81"/>
        <v>0.85717611453847042</v>
      </c>
      <c r="X67" s="113">
        <f t="shared" si="82"/>
        <v>1.2853518102859374</v>
      </c>
      <c r="Y67" s="113">
        <f t="shared" si="83"/>
        <v>1.10258947152946</v>
      </c>
      <c r="Z67" s="113"/>
      <c r="AA67" s="113">
        <f t="shared" si="84"/>
        <v>0.52193079127176545</v>
      </c>
      <c r="AB67" s="113">
        <f t="shared" si="85"/>
        <v>1.0244407622203813</v>
      </c>
      <c r="AC67" s="113">
        <f t="shared" si="86"/>
        <v>0.65144972239358423</v>
      </c>
      <c r="AD67" s="113">
        <f t="shared" si="87"/>
        <v>0.68762393561180457</v>
      </c>
      <c r="AF67" s="113">
        <f t="shared" si="71"/>
        <v>1.9653655854865226E-2</v>
      </c>
      <c r="AG67" s="113">
        <f t="shared" si="72"/>
        <v>9.101477024070026E-2</v>
      </c>
      <c r="AH67" s="113">
        <f t="shared" si="73"/>
        <v>1.6803438843298268E-2</v>
      </c>
      <c r="AI67" s="113">
        <f t="shared" si="74"/>
        <v>3.6077534757829932E-2</v>
      </c>
      <c r="AJ67" s="113"/>
      <c r="AK67" s="113">
        <f t="shared" si="75"/>
        <v>-0.12815656565656564</v>
      </c>
      <c r="AL67" s="113">
        <f t="shared" si="76"/>
        <v>-8.1736189402480286E-2</v>
      </c>
      <c r="AM67" s="113">
        <f t="shared" si="77"/>
        <v>1.4399393709738639E-2</v>
      </c>
      <c r="AN67" s="113">
        <f t="shared" si="78"/>
        <v>-8.9031608109809812E-2</v>
      </c>
    </row>
    <row r="68" spans="1:40">
      <c r="A68" s="53">
        <v>44926</v>
      </c>
      <c r="B68" s="59">
        <v>457855</v>
      </c>
      <c r="C68" s="59">
        <v>345887</v>
      </c>
      <c r="D68" s="59">
        <v>477561</v>
      </c>
      <c r="E68" s="59">
        <v>1281303</v>
      </c>
      <c r="F68" s="59"/>
      <c r="G68" s="59">
        <v>153811</v>
      </c>
      <c r="H68" s="59">
        <v>106086</v>
      </c>
      <c r="I68" s="59">
        <v>55768</v>
      </c>
      <c r="J68" s="59">
        <v>315666</v>
      </c>
      <c r="K68" s="59"/>
      <c r="L68" s="59">
        <v>21803</v>
      </c>
      <c r="M68" s="59">
        <v>16471</v>
      </c>
      <c r="N68" s="59">
        <v>22741</v>
      </c>
      <c r="O68" s="59">
        <v>61014</v>
      </c>
      <c r="P68" s="59"/>
      <c r="Q68" s="59">
        <v>7324</v>
      </c>
      <c r="R68" s="59">
        <v>5052</v>
      </c>
      <c r="S68" s="59">
        <v>2656</v>
      </c>
      <c r="T68" s="59">
        <v>15032</v>
      </c>
      <c r="U68" s="114"/>
      <c r="V68" s="113">
        <f t="shared" si="80"/>
        <v>1.1221530075919799</v>
      </c>
      <c r="W68" s="113">
        <f t="shared" si="81"/>
        <v>0.91323034034150319</v>
      </c>
      <c r="X68" s="113">
        <f t="shared" si="82"/>
        <v>1.2177686756387751</v>
      </c>
      <c r="Y68" s="113">
        <f t="shared" si="83"/>
        <v>1.0940385077393007</v>
      </c>
      <c r="Z68" s="113"/>
      <c r="AA68" s="113">
        <f t="shared" si="84"/>
        <v>0.42462555922972189</v>
      </c>
      <c r="AB68" s="113">
        <f t="shared" si="85"/>
        <v>1.071340713407134</v>
      </c>
      <c r="AC68" s="113">
        <f t="shared" si="86"/>
        <v>0.86124737210932034</v>
      </c>
      <c r="AD68" s="113">
        <f t="shared" si="87"/>
        <v>0.66892417008992999</v>
      </c>
      <c r="AF68" s="113">
        <f t="shared" si="71"/>
        <v>-2.0398077009480153E-2</v>
      </c>
      <c r="AG68" s="113">
        <f t="shared" si="72"/>
        <v>3.2340958947038478E-2</v>
      </c>
      <c r="AH68" s="113">
        <f t="shared" si="73"/>
        <v>-2.8909385942437416E-2</v>
      </c>
      <c r="AI68" s="113">
        <f t="shared" si="74"/>
        <v>-9.9790682957698884E-3</v>
      </c>
      <c r="AJ68" s="113"/>
      <c r="AK68" s="113">
        <f t="shared" si="75"/>
        <v>6.0680666183924759E-2</v>
      </c>
      <c r="AL68" s="113">
        <f t="shared" si="76"/>
        <v>3.3763044812768594E-2</v>
      </c>
      <c r="AM68" s="113">
        <f t="shared" si="77"/>
        <v>-7.8446021666044308E-3</v>
      </c>
      <c r="AN68" s="113">
        <f t="shared" si="78"/>
        <v>3.8982582250483899E-2</v>
      </c>
    </row>
    <row r="69" spans="1:40">
      <c r="A69" s="53">
        <v>44957</v>
      </c>
      <c r="B69" s="59">
        <v>338742</v>
      </c>
      <c r="C69" s="59">
        <v>227496</v>
      </c>
      <c r="D69" s="59">
        <v>376643</v>
      </c>
      <c r="E69" s="59">
        <v>942881</v>
      </c>
      <c r="F69" s="59"/>
      <c r="G69" s="59">
        <v>122670</v>
      </c>
      <c r="H69" s="59">
        <v>76545</v>
      </c>
      <c r="I69" s="59">
        <v>51172</v>
      </c>
      <c r="J69" s="59">
        <v>250387</v>
      </c>
      <c r="K69" s="59"/>
      <c r="L69" s="59">
        <v>16937</v>
      </c>
      <c r="M69" s="59">
        <v>11375</v>
      </c>
      <c r="N69" s="59">
        <v>18832</v>
      </c>
      <c r="O69" s="59">
        <v>47144</v>
      </c>
      <c r="P69" s="59"/>
      <c r="Q69" s="59">
        <v>6133</v>
      </c>
      <c r="R69" s="59">
        <v>3827</v>
      </c>
      <c r="S69" s="59">
        <v>2559</v>
      </c>
      <c r="T69" s="59">
        <v>12519</v>
      </c>
      <c r="U69" s="114"/>
      <c r="V69" s="113">
        <f t="shared" ref="V69" si="88">L69/L57-1</f>
        <v>0.35420164707763657</v>
      </c>
      <c r="W69" s="113">
        <f t="shared" si="81"/>
        <v>4.6265636497424545E-2</v>
      </c>
      <c r="X69" s="113">
        <f t="shared" si="82"/>
        <v>0.37922952980811475</v>
      </c>
      <c r="Y69" s="113">
        <f t="shared" si="83"/>
        <v>0.27302675991683101</v>
      </c>
      <c r="Z69" s="113"/>
      <c r="AA69" s="113">
        <f t="shared" si="84"/>
        <v>0.19691647150663538</v>
      </c>
      <c r="AB69" s="113">
        <f t="shared" si="85"/>
        <v>0.1329188869153346</v>
      </c>
      <c r="AC69" s="113">
        <f t="shared" si="86"/>
        <v>0.3945504087193461</v>
      </c>
      <c r="AD69" s="113">
        <f t="shared" si="87"/>
        <v>0.21108638870078367</v>
      </c>
      <c r="AF69" s="113">
        <f t="shared" si="71"/>
        <v>-0.22318029628950142</v>
      </c>
      <c r="AG69" s="113">
        <f t="shared" si="72"/>
        <v>-0.30939226519337015</v>
      </c>
      <c r="AH69" s="113">
        <f t="shared" si="73"/>
        <v>-0.17189217712501648</v>
      </c>
      <c r="AI69" s="113">
        <f t="shared" si="74"/>
        <v>-0.22732487625790798</v>
      </c>
      <c r="AJ69" s="113"/>
      <c r="AK69" s="113">
        <f t="shared" si="75"/>
        <v>-0.16261605679956304</v>
      </c>
      <c r="AL69" s="113">
        <f t="shared" si="76"/>
        <v>-0.2424782264449723</v>
      </c>
      <c r="AM69" s="113">
        <f t="shared" si="77"/>
        <v>-3.6521084337349352E-2</v>
      </c>
      <c r="AN69" s="113">
        <f t="shared" si="78"/>
        <v>-0.16717668972857902</v>
      </c>
    </row>
    <row r="70" spans="1:40">
      <c r="A70" s="53">
        <v>44985</v>
      </c>
      <c r="B70" s="59">
        <v>326610</v>
      </c>
      <c r="C70" s="59">
        <v>204224</v>
      </c>
      <c r="D70" s="59">
        <v>356934</v>
      </c>
      <c r="E70" s="59">
        <v>887768</v>
      </c>
      <c r="F70" s="59"/>
      <c r="G70" s="59">
        <v>128949</v>
      </c>
      <c r="H70" s="59">
        <v>79155</v>
      </c>
      <c r="I70" s="59">
        <v>41984</v>
      </c>
      <c r="J70" s="59">
        <v>250087</v>
      </c>
      <c r="K70" s="59"/>
      <c r="L70" s="59">
        <v>17190</v>
      </c>
      <c r="M70" s="59">
        <v>10749</v>
      </c>
      <c r="N70" s="59">
        <v>18786</v>
      </c>
      <c r="O70" s="59">
        <v>46725</v>
      </c>
      <c r="P70" s="59"/>
      <c r="Q70" s="59">
        <v>6787</v>
      </c>
      <c r="R70" s="59">
        <v>4166</v>
      </c>
      <c r="S70" s="59">
        <v>2210</v>
      </c>
      <c r="T70" s="59">
        <v>13162</v>
      </c>
      <c r="U70" s="114"/>
      <c r="V70" s="113">
        <f t="shared" ref="V70:V72" si="89">L70/L58-1</f>
        <v>0.21604414261460092</v>
      </c>
      <c r="W70" s="113">
        <f t="shared" ref="W70:W72" si="90">M70/M58-1</f>
        <v>-6.2123723933339203E-2</v>
      </c>
      <c r="X70" s="113">
        <f t="shared" ref="X70:X72" si="91">N70/N58-1</f>
        <v>0.25039936102236426</v>
      </c>
      <c r="Y70" s="113">
        <f t="shared" ref="Y70:Y72" si="92">O70/O58-1</f>
        <v>0.15026710322247117</v>
      </c>
      <c r="Z70" s="113"/>
      <c r="AA70" s="113">
        <f t="shared" ref="AA70:AA72" si="93">Q70/Q58-1</f>
        <v>0.10844357341172617</v>
      </c>
      <c r="AB70" s="113">
        <f t="shared" ref="AB70:AB72" si="94">R70/R58-1</f>
        <v>7.0675918786944125E-2</v>
      </c>
      <c r="AC70" s="113">
        <f t="shared" ref="AC70:AC72" si="95">S70/S58-1</f>
        <v>0.12870275791624097</v>
      </c>
      <c r="AD70" s="113">
        <f t="shared" ref="AD70:AD72" si="96">T70/T58-1</f>
        <v>9.9398596725693178E-2</v>
      </c>
      <c r="AF70" s="113">
        <f t="shared" ref="AF70:AF72" si="97">L70/L69-1</f>
        <v>1.4937710338312593E-2</v>
      </c>
      <c r="AG70" s="113">
        <f t="shared" ref="AG70:AG72" si="98">M70/M69-1</f>
        <v>-5.5032967032967006E-2</v>
      </c>
      <c r="AH70" s="113">
        <f t="shared" ref="AH70:AH72" si="99">N70/N69-1</f>
        <v>-2.4426508071367925E-3</v>
      </c>
      <c r="AI70" s="113">
        <f t="shared" ref="AI70:AI72" si="100">O70/O69-1</f>
        <v>-8.8876633293738516E-3</v>
      </c>
      <c r="AJ70" s="113"/>
      <c r="AK70" s="113">
        <f t="shared" ref="AK70:AK72" si="101">Q70/Q69-1</f>
        <v>0.10663623022990376</v>
      </c>
      <c r="AL70" s="113">
        <f t="shared" ref="AL70:AL72" si="102">R70/R69-1</f>
        <v>8.8581134047556853E-2</v>
      </c>
      <c r="AM70" s="113">
        <f t="shared" ref="AM70:AM72" si="103">S70/S69-1</f>
        <v>-0.13638139898397816</v>
      </c>
      <c r="AN70" s="113">
        <f t="shared" ref="AN70:AN72" si="104">T70/T69-1</f>
        <v>5.1361929866602818E-2</v>
      </c>
    </row>
    <row r="71" spans="1:40">
      <c r="A71" s="53">
        <v>45016</v>
      </c>
      <c r="B71" s="59">
        <v>361831</v>
      </c>
      <c r="C71" s="59">
        <v>244360</v>
      </c>
      <c r="D71" s="59">
        <v>378284</v>
      </c>
      <c r="E71" s="59">
        <v>984475</v>
      </c>
      <c r="F71" s="59"/>
      <c r="G71" s="59">
        <v>154869</v>
      </c>
      <c r="H71" s="59">
        <v>94954</v>
      </c>
      <c r="I71" s="59">
        <v>48816</v>
      </c>
      <c r="J71" s="59">
        <v>298639</v>
      </c>
      <c r="K71" s="59"/>
      <c r="L71" s="59">
        <v>15732</v>
      </c>
      <c r="M71" s="59">
        <v>10624</v>
      </c>
      <c r="N71" s="59">
        <v>16447</v>
      </c>
      <c r="O71" s="59">
        <v>42803</v>
      </c>
      <c r="P71" s="59"/>
      <c r="Q71" s="59">
        <v>6733</v>
      </c>
      <c r="R71" s="59">
        <v>4128</v>
      </c>
      <c r="S71" s="59">
        <v>2122</v>
      </c>
      <c r="T71" s="59">
        <v>12984</v>
      </c>
      <c r="U71" s="114"/>
      <c r="V71" s="113">
        <f t="shared" si="89"/>
        <v>3.1200839014158266E-2</v>
      </c>
      <c r="W71" s="113">
        <f t="shared" si="90"/>
        <v>-7.319200907266854E-2</v>
      </c>
      <c r="X71" s="113">
        <f t="shared" si="91"/>
        <v>3.4142354124748531E-2</v>
      </c>
      <c r="Y71" s="113">
        <f t="shared" si="92"/>
        <v>4.2230720503015906E-3</v>
      </c>
      <c r="Z71" s="113"/>
      <c r="AA71" s="113">
        <f t="shared" si="93"/>
        <v>-5.3689388615600797E-2</v>
      </c>
      <c r="AB71" s="113">
        <f t="shared" si="94"/>
        <v>-0.11624919717405269</v>
      </c>
      <c r="AC71" s="113">
        <f t="shared" si="95"/>
        <v>-3.6768043576940523E-2</v>
      </c>
      <c r="AD71" s="113">
        <f t="shared" si="96"/>
        <v>-7.1842161698477347E-2</v>
      </c>
      <c r="AF71" s="113">
        <f t="shared" si="97"/>
        <v>-8.4816753926701516E-2</v>
      </c>
      <c r="AG71" s="113">
        <f t="shared" si="98"/>
        <v>-1.1628988743138891E-2</v>
      </c>
      <c r="AH71" s="113">
        <f t="shared" si="99"/>
        <v>-0.12450761205152772</v>
      </c>
      <c r="AI71" s="113">
        <f t="shared" si="100"/>
        <v>-8.3937934724451546E-2</v>
      </c>
      <c r="AJ71" s="113"/>
      <c r="AK71" s="113">
        <f t="shared" si="101"/>
        <v>-7.9563872108442402E-3</v>
      </c>
      <c r="AL71" s="113">
        <f t="shared" si="102"/>
        <v>-9.1214594335093935E-3</v>
      </c>
      <c r="AM71" s="113">
        <f t="shared" si="103"/>
        <v>-3.9819004524886847E-2</v>
      </c>
      <c r="AN71" s="113">
        <f t="shared" si="104"/>
        <v>-1.3523780580458888E-2</v>
      </c>
    </row>
    <row r="72" spans="1:40">
      <c r="A72" s="53">
        <v>45046</v>
      </c>
      <c r="B72" s="59">
        <v>302790</v>
      </c>
      <c r="C72" s="59">
        <v>210135</v>
      </c>
      <c r="D72" s="59">
        <v>320414</v>
      </c>
      <c r="E72" s="59">
        <v>833339</v>
      </c>
      <c r="F72" s="59"/>
      <c r="G72" s="59">
        <v>115395</v>
      </c>
      <c r="H72" s="59">
        <v>69682</v>
      </c>
      <c r="I72" s="59">
        <v>41635</v>
      </c>
      <c r="J72" s="59">
        <v>226712</v>
      </c>
      <c r="K72" s="59"/>
      <c r="L72" s="59">
        <v>15936</v>
      </c>
      <c r="M72" s="59">
        <v>11060</v>
      </c>
      <c r="N72" s="59">
        <v>16864</v>
      </c>
      <c r="O72" s="59">
        <v>43860</v>
      </c>
      <c r="P72" s="59"/>
      <c r="Q72" s="59">
        <v>6073</v>
      </c>
      <c r="R72" s="59">
        <v>3667</v>
      </c>
      <c r="S72" s="59">
        <v>2191</v>
      </c>
      <c r="T72" s="59">
        <v>11932</v>
      </c>
      <c r="U72" s="114"/>
      <c r="V72" s="113">
        <f t="shared" si="89"/>
        <v>-0.16874445777476399</v>
      </c>
      <c r="W72" s="113">
        <f t="shared" si="90"/>
        <v>-0.21084552265429901</v>
      </c>
      <c r="X72" s="113">
        <f t="shared" si="91"/>
        <v>-0.18436834977751981</v>
      </c>
      <c r="Y72" s="113">
        <f t="shared" si="92"/>
        <v>-0.18571189870597626</v>
      </c>
      <c r="Z72" s="113"/>
      <c r="AA72" s="113">
        <f t="shared" si="93"/>
        <v>-0.20552066980638406</v>
      </c>
      <c r="AB72" s="113">
        <f t="shared" si="94"/>
        <v>-0.32887994143484622</v>
      </c>
      <c r="AC72" s="113">
        <f t="shared" si="95"/>
        <v>-0.1274392672242135</v>
      </c>
      <c r="AD72" s="113">
        <f t="shared" si="96"/>
        <v>-0.23605864652026376</v>
      </c>
      <c r="AF72" s="113">
        <f t="shared" si="97"/>
        <v>1.2967200610221274E-2</v>
      </c>
      <c r="AG72" s="113">
        <f t="shared" si="98"/>
        <v>4.1039156626506035E-2</v>
      </c>
      <c r="AH72" s="113">
        <f t="shared" si="99"/>
        <v>2.535416793336176E-2</v>
      </c>
      <c r="AI72" s="113">
        <f t="shared" si="100"/>
        <v>2.469453075718997E-2</v>
      </c>
      <c r="AJ72" s="113"/>
      <c r="AK72" s="113">
        <f t="shared" si="101"/>
        <v>-9.8024654685875512E-2</v>
      </c>
      <c r="AL72" s="113">
        <f t="shared" si="102"/>
        <v>-0.11167635658914732</v>
      </c>
      <c r="AM72" s="113">
        <f t="shared" si="103"/>
        <v>3.2516493873704144E-2</v>
      </c>
      <c r="AN72" s="113">
        <f t="shared" si="104"/>
        <v>-8.1022797288970994E-2</v>
      </c>
    </row>
    <row r="73" spans="1:40">
      <c r="A73" s="53">
        <v>45077</v>
      </c>
      <c r="B73" s="59">
        <v>376297</v>
      </c>
      <c r="C73" s="59">
        <v>249352</v>
      </c>
      <c r="D73" s="59">
        <v>401700</v>
      </c>
      <c r="E73" s="59">
        <v>1027349</v>
      </c>
      <c r="F73" s="59"/>
      <c r="G73" s="59">
        <v>139272</v>
      </c>
      <c r="H73" s="59">
        <v>81155</v>
      </c>
      <c r="I73" s="59">
        <v>44712</v>
      </c>
      <c r="J73" s="59">
        <v>265139</v>
      </c>
      <c r="K73" s="59"/>
      <c r="L73" s="59">
        <v>17104</v>
      </c>
      <c r="M73" s="59">
        <v>11334</v>
      </c>
      <c r="N73" s="59">
        <v>18259</v>
      </c>
      <c r="O73" s="59">
        <v>46698</v>
      </c>
      <c r="P73" s="59"/>
      <c r="Q73" s="59">
        <v>6331</v>
      </c>
      <c r="R73" s="59">
        <v>3689</v>
      </c>
      <c r="S73" s="59">
        <v>2032</v>
      </c>
      <c r="T73" s="59">
        <v>12052</v>
      </c>
      <c r="U73" s="114"/>
      <c r="V73" s="113">
        <f t="shared" ref="V73" si="105">L73/L61-1</f>
        <v>-0.20011223869428985</v>
      </c>
      <c r="W73" s="113">
        <f t="shared" ref="W73" si="106">M73/M61-1</f>
        <v>-0.2076896190143307</v>
      </c>
      <c r="X73" s="113">
        <f t="shared" ref="X73" si="107">N73/N61-1</f>
        <v>-0.21209113661862433</v>
      </c>
      <c r="Y73" s="113">
        <f t="shared" ref="Y73" si="108">O73/O61-1</f>
        <v>-0.20665284903672998</v>
      </c>
      <c r="Z73" s="113"/>
      <c r="AA73" s="113">
        <f t="shared" ref="AA73" si="109">Q73/Q61-1</f>
        <v>-0.24818905118156986</v>
      </c>
      <c r="AB73" s="113">
        <f t="shared" ref="AB73" si="110">R73/R61-1</f>
        <v>-0.38186997319034854</v>
      </c>
      <c r="AC73" s="113">
        <f t="shared" ref="AC73" si="111">S73/S61-1</f>
        <v>-0.2832451499118166</v>
      </c>
      <c r="AD73" s="113">
        <f t="shared" ref="AD73" si="112">T73/T61-1</f>
        <v>-0.30023805376531387</v>
      </c>
      <c r="AF73" s="113">
        <f t="shared" ref="AF73" si="113">L73/L72-1</f>
        <v>7.3293172690763075E-2</v>
      </c>
      <c r="AG73" s="113">
        <f t="shared" ref="AG73" si="114">M73/M72-1</f>
        <v>2.4773960216998292E-2</v>
      </c>
      <c r="AH73" s="113">
        <f t="shared" ref="AH73" si="115">N73/N72-1</f>
        <v>8.2720588235294157E-2</v>
      </c>
      <c r="AI73" s="113">
        <f t="shared" ref="AI73" si="116">O73/O72-1</f>
        <v>6.4705882352941169E-2</v>
      </c>
      <c r="AJ73" s="113"/>
      <c r="AK73" s="113">
        <f t="shared" ref="AK73" si="117">Q73/Q72-1</f>
        <v>4.2483122015478436E-2</v>
      </c>
      <c r="AL73" s="113">
        <f t="shared" ref="AL73" si="118">R73/R72-1</f>
        <v>5.9994545950368128E-3</v>
      </c>
      <c r="AM73" s="113">
        <f t="shared" ref="AM73" si="119">S73/S72-1</f>
        <v>-7.2569602921040643E-2</v>
      </c>
      <c r="AN73" s="113">
        <f t="shared" ref="AN73" si="120">T73/T72-1</f>
        <v>1.0056989607777345E-2</v>
      </c>
    </row>
    <row r="74" spans="1:40">
      <c r="A74" s="53">
        <v>45107</v>
      </c>
      <c r="B74" s="59"/>
      <c r="C74" s="59"/>
      <c r="D74" s="59"/>
      <c r="E74" s="59"/>
      <c r="F74" s="59"/>
      <c r="G74" s="59"/>
      <c r="H74" s="59"/>
      <c r="I74" s="59"/>
      <c r="J74" s="59"/>
      <c r="K74" s="59"/>
      <c r="L74" s="59"/>
      <c r="M74" s="59"/>
      <c r="N74" s="59"/>
      <c r="O74" s="59"/>
      <c r="P74" s="59"/>
      <c r="Q74" s="59"/>
      <c r="R74" s="59"/>
      <c r="S74" s="59"/>
      <c r="T74" s="59"/>
      <c r="U74" s="114"/>
      <c r="V74" s="113"/>
      <c r="W74" s="113"/>
      <c r="X74" s="113"/>
      <c r="Y74" s="113"/>
      <c r="Z74" s="113"/>
      <c r="AA74" s="113"/>
      <c r="AB74" s="113"/>
      <c r="AC74" s="113"/>
      <c r="AD74" s="113"/>
      <c r="AF74" s="113"/>
      <c r="AG74" s="113"/>
      <c r="AH74" s="113"/>
      <c r="AI74" s="113"/>
      <c r="AJ74" s="113"/>
      <c r="AK74" s="113"/>
      <c r="AL74" s="113"/>
      <c r="AM74" s="113"/>
      <c r="AN74" s="113"/>
    </row>
    <row r="75" spans="1:40">
      <c r="A75" s="53">
        <v>45138</v>
      </c>
      <c r="B75" s="59"/>
      <c r="C75" s="59"/>
      <c r="D75" s="59"/>
      <c r="E75" s="59"/>
      <c r="F75" s="59"/>
      <c r="G75" s="59"/>
      <c r="H75" s="59"/>
      <c r="I75" s="59"/>
      <c r="J75" s="59"/>
      <c r="K75" s="59"/>
      <c r="L75" s="59"/>
      <c r="M75" s="59"/>
      <c r="N75" s="59"/>
      <c r="O75" s="59"/>
      <c r="P75" s="59"/>
      <c r="Q75" s="59"/>
      <c r="R75" s="59"/>
      <c r="S75" s="59"/>
      <c r="T75" s="59"/>
      <c r="U75" s="114"/>
      <c r="V75" s="113"/>
      <c r="W75" s="113"/>
      <c r="X75" s="113"/>
      <c r="Y75" s="113"/>
      <c r="Z75" s="113"/>
      <c r="AA75" s="113"/>
      <c r="AB75" s="113"/>
      <c r="AC75" s="113"/>
      <c r="AD75" s="113"/>
      <c r="AF75" s="113"/>
      <c r="AG75" s="113"/>
      <c r="AH75" s="113"/>
      <c r="AI75" s="113"/>
      <c r="AJ75" s="113"/>
      <c r="AK75" s="113"/>
      <c r="AL75" s="113"/>
      <c r="AM75" s="113"/>
      <c r="AN75" s="113"/>
    </row>
    <row r="76" spans="1:40">
      <c r="A76" s="53">
        <v>45169</v>
      </c>
      <c r="B76" s="59"/>
      <c r="C76" s="59"/>
      <c r="D76" s="59"/>
      <c r="E76" s="59"/>
      <c r="F76" s="59"/>
      <c r="G76" s="59"/>
      <c r="H76" s="59"/>
      <c r="I76" s="59"/>
      <c r="J76" s="59"/>
      <c r="K76" s="59"/>
      <c r="L76" s="59"/>
      <c r="M76" s="59"/>
      <c r="N76" s="59"/>
      <c r="O76" s="59"/>
      <c r="P76" s="59"/>
      <c r="Q76" s="59"/>
      <c r="R76" s="59"/>
      <c r="S76" s="59"/>
      <c r="T76" s="59"/>
      <c r="U76" s="114"/>
      <c r="V76" s="113"/>
      <c r="W76" s="113"/>
      <c r="X76" s="113"/>
      <c r="Y76" s="113"/>
      <c r="Z76" s="113"/>
      <c r="AA76" s="113"/>
      <c r="AB76" s="113"/>
      <c r="AC76" s="113"/>
      <c r="AD76" s="113"/>
      <c r="AF76" s="113"/>
      <c r="AG76" s="113"/>
      <c r="AH76" s="113"/>
      <c r="AI76" s="113"/>
      <c r="AJ76" s="113"/>
      <c r="AK76" s="113"/>
      <c r="AL76" s="113"/>
      <c r="AM76" s="113"/>
      <c r="AN76" s="113"/>
    </row>
    <row r="77" spans="1:40">
      <c r="A77" s="53">
        <v>45199</v>
      </c>
      <c r="B77" s="59"/>
      <c r="C77" s="59"/>
      <c r="D77" s="59"/>
      <c r="E77" s="59"/>
      <c r="F77" s="59"/>
      <c r="G77" s="59"/>
      <c r="H77" s="59"/>
      <c r="I77" s="59"/>
      <c r="J77" s="59"/>
      <c r="K77" s="59"/>
      <c r="L77" s="59"/>
      <c r="M77" s="59"/>
      <c r="N77" s="59"/>
      <c r="O77" s="59"/>
      <c r="P77" s="59"/>
      <c r="Q77" s="59"/>
      <c r="R77" s="59"/>
      <c r="S77" s="59"/>
      <c r="T77" s="59"/>
      <c r="U77" s="114"/>
      <c r="V77" s="113"/>
      <c r="W77" s="113"/>
      <c r="X77" s="113"/>
      <c r="Y77" s="113"/>
      <c r="Z77" s="113"/>
      <c r="AA77" s="113"/>
      <c r="AB77" s="113"/>
      <c r="AC77" s="113"/>
      <c r="AD77" s="113"/>
      <c r="AF77" s="113"/>
      <c r="AG77" s="113"/>
      <c r="AH77" s="113"/>
      <c r="AI77" s="113"/>
      <c r="AJ77" s="113"/>
      <c r="AK77" s="113"/>
      <c r="AL77" s="113"/>
      <c r="AM77" s="113"/>
      <c r="AN77" s="113"/>
    </row>
    <row r="78" spans="1:40">
      <c r="A78" s="53">
        <v>45230</v>
      </c>
      <c r="B78" s="59"/>
      <c r="C78" s="59"/>
      <c r="D78" s="59"/>
      <c r="E78" s="59"/>
      <c r="F78" s="59"/>
      <c r="G78" s="59"/>
      <c r="H78" s="59"/>
      <c r="I78" s="59"/>
      <c r="J78" s="59"/>
      <c r="K78" s="59"/>
      <c r="L78" s="59"/>
      <c r="M78" s="59"/>
      <c r="N78" s="59"/>
      <c r="O78" s="59"/>
      <c r="P78" s="59"/>
      <c r="Q78" s="59"/>
      <c r="R78" s="59"/>
      <c r="S78" s="59"/>
      <c r="T78" s="59"/>
      <c r="U78" s="114"/>
      <c r="V78" s="113"/>
      <c r="W78" s="113"/>
      <c r="X78" s="113"/>
      <c r="Y78" s="113"/>
      <c r="Z78" s="113"/>
      <c r="AA78" s="113"/>
      <c r="AB78" s="113"/>
      <c r="AC78" s="113"/>
      <c r="AD78" s="113"/>
      <c r="AF78" s="113"/>
      <c r="AG78" s="113"/>
      <c r="AH78" s="113"/>
      <c r="AI78" s="113"/>
      <c r="AJ78" s="113"/>
      <c r="AK78" s="113"/>
      <c r="AL78" s="113"/>
      <c r="AM78" s="113"/>
      <c r="AN78" s="113"/>
    </row>
    <row r="79" spans="1:40">
      <c r="A79" s="53">
        <v>45260</v>
      </c>
      <c r="B79" s="59"/>
      <c r="C79" s="59"/>
      <c r="D79" s="59"/>
      <c r="E79" s="59"/>
      <c r="F79" s="59"/>
      <c r="G79" s="59"/>
      <c r="H79" s="59"/>
      <c r="I79" s="59"/>
      <c r="J79" s="59"/>
      <c r="K79" s="59"/>
      <c r="L79" s="59"/>
      <c r="M79" s="59"/>
      <c r="N79" s="59"/>
      <c r="O79" s="59"/>
      <c r="P79" s="59"/>
      <c r="Q79" s="59"/>
      <c r="R79" s="59"/>
      <c r="S79" s="59"/>
      <c r="T79" s="59"/>
      <c r="U79" s="114"/>
      <c r="V79" s="113"/>
      <c r="W79" s="113"/>
      <c r="X79" s="113"/>
      <c r="Y79" s="113"/>
      <c r="Z79" s="113"/>
      <c r="AA79" s="113"/>
      <c r="AB79" s="113"/>
      <c r="AC79" s="113"/>
      <c r="AD79" s="113"/>
      <c r="AF79" s="113"/>
      <c r="AG79" s="113"/>
      <c r="AH79" s="113"/>
      <c r="AI79" s="113"/>
      <c r="AJ79" s="113"/>
      <c r="AK79" s="113"/>
      <c r="AL79" s="113"/>
      <c r="AM79" s="113"/>
      <c r="AN79" s="113"/>
    </row>
    <row r="80" spans="1:40">
      <c r="A80" s="53">
        <v>45291</v>
      </c>
      <c r="B80" s="59"/>
      <c r="C80" s="59"/>
      <c r="D80" s="59"/>
      <c r="E80" s="59"/>
      <c r="F80" s="59"/>
      <c r="G80" s="59"/>
      <c r="H80" s="59"/>
      <c r="I80" s="59"/>
      <c r="J80" s="59"/>
      <c r="K80" s="59"/>
      <c r="L80" s="59"/>
      <c r="M80" s="59"/>
      <c r="N80" s="59"/>
      <c r="O80" s="59"/>
      <c r="P80" s="59"/>
      <c r="Q80" s="59"/>
      <c r="R80" s="59"/>
      <c r="S80" s="59"/>
      <c r="T80" s="59"/>
      <c r="U80" s="114"/>
      <c r="V80" s="113"/>
      <c r="W80" s="113"/>
      <c r="X80" s="113"/>
      <c r="Y80" s="113"/>
      <c r="Z80" s="113"/>
      <c r="AA80" s="113"/>
      <c r="AB80" s="113"/>
      <c r="AC80" s="113"/>
      <c r="AD80" s="113"/>
      <c r="AF80" s="113"/>
      <c r="AG80" s="113"/>
      <c r="AH80" s="113"/>
      <c r="AI80" s="113"/>
      <c r="AJ80" s="113"/>
      <c r="AK80" s="113"/>
      <c r="AL80" s="113"/>
      <c r="AM80" s="113"/>
      <c r="AN80" s="113"/>
    </row>
    <row r="81" spans="21:22">
      <c r="U81" s="114"/>
      <c r="V81" s="110"/>
    </row>
    <row r="82" spans="21:22">
      <c r="U82" s="114"/>
      <c r="V82" s="110"/>
    </row>
    <row r="83" spans="21:22">
      <c r="U83" s="114"/>
      <c r="V83" s="110"/>
    </row>
    <row r="84" spans="21:22">
      <c r="U84" s="114"/>
      <c r="V84" s="110"/>
    </row>
    <row r="85" spans="21:22">
      <c r="U85" s="114"/>
      <c r="V85" s="110"/>
    </row>
    <row r="86" spans="21:22">
      <c r="U86" s="114"/>
      <c r="V86" s="110"/>
    </row>
    <row r="87" spans="21:22">
      <c r="U87" s="114"/>
      <c r="V87" s="110"/>
    </row>
    <row r="88" spans="21:22">
      <c r="U88" s="114"/>
      <c r="V88" s="110"/>
    </row>
    <row r="89" spans="21:22">
      <c r="U89" s="114"/>
      <c r="V89" s="110"/>
    </row>
    <row r="90" spans="21:22">
      <c r="V90" s="110"/>
    </row>
    <row r="161" ht="12.75" customHeight="1"/>
  </sheetData>
  <mergeCells count="12">
    <mergeCell ref="V8:AD8"/>
    <mergeCell ref="AF8:AN8"/>
    <mergeCell ref="V9:Y9"/>
    <mergeCell ref="AA9:AD9"/>
    <mergeCell ref="AF9:AI9"/>
    <mergeCell ref="AK9:AN9"/>
    <mergeCell ref="B8:J8"/>
    <mergeCell ref="L8:T8"/>
    <mergeCell ref="B9:E9"/>
    <mergeCell ref="G9:J9"/>
    <mergeCell ref="L9:O9"/>
    <mergeCell ref="Q9:T9"/>
  </mergeCells>
  <phoneticPr fontId="6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9"/>
  <sheetViews>
    <sheetView zoomScaleNormal="100" workbookViewId="0">
      <pane xSplit="1" ySplit="8" topLeftCell="B32" activePane="bottomRight" state="frozen"/>
      <selection pane="topRight" activeCell="B1" sqref="B1"/>
      <selection pane="bottomLeft" activeCell="A9" sqref="A9"/>
      <selection pane="bottomRight" activeCell="A65" sqref="A65"/>
    </sheetView>
  </sheetViews>
  <sheetFormatPr defaultColWidth="9.109375" defaultRowHeight="11.4"/>
  <cols>
    <col min="1" max="1" width="8.6640625" style="34" customWidth="1"/>
    <col min="2" max="2" width="10.6640625" style="27" customWidth="1"/>
    <col min="3" max="3" width="2.6640625" style="27" customWidth="1"/>
    <col min="4" max="4" width="10.6640625" style="122" customWidth="1"/>
    <col min="5" max="5" width="1.6640625" style="27" customWidth="1"/>
    <col min="6" max="6" width="10.6640625" style="122" customWidth="1"/>
    <col min="7" max="7" width="2.6640625" style="27" customWidth="1"/>
    <col min="8" max="16384" width="9.109375" style="27"/>
  </cols>
  <sheetData>
    <row r="1" spans="1:7" s="19" customFormat="1" ht="13.2">
      <c r="A1" s="17" t="s">
        <v>44</v>
      </c>
      <c r="B1" s="18" t="s">
        <v>57</v>
      </c>
      <c r="D1" s="115"/>
      <c r="F1" s="115"/>
    </row>
    <row r="2" spans="1:7" s="19" customFormat="1" ht="13.2">
      <c r="A2" s="17" t="s">
        <v>45</v>
      </c>
      <c r="B2" s="18" t="s">
        <v>58</v>
      </c>
      <c r="D2" s="115"/>
      <c r="F2" s="115"/>
    </row>
    <row r="3" spans="1:7" s="19" customFormat="1" ht="13.2">
      <c r="A3" s="20" t="s">
        <v>46</v>
      </c>
      <c r="B3" s="18" t="s">
        <v>75</v>
      </c>
      <c r="D3" s="115"/>
      <c r="F3" s="115"/>
    </row>
    <row r="4" spans="1:7" s="23" customFormat="1" ht="10.199999999999999">
      <c r="A4" s="21" t="s">
        <v>11</v>
      </c>
      <c r="B4" s="22" t="s">
        <v>47</v>
      </c>
      <c r="D4" s="116"/>
      <c r="F4" s="116"/>
    </row>
    <row r="5" spans="1:7" s="23" customFormat="1" ht="10.199999999999999">
      <c r="A5" s="24" t="s">
        <v>48</v>
      </c>
      <c r="B5" s="25" t="s">
        <v>59</v>
      </c>
      <c r="C5" s="25"/>
      <c r="D5" s="116"/>
      <c r="E5" s="25"/>
      <c r="F5" s="116"/>
      <c r="G5" s="25"/>
    </row>
    <row r="6" spans="1:7">
      <c r="A6" s="26"/>
      <c r="D6" s="107"/>
      <c r="F6" s="107"/>
    </row>
    <row r="7" spans="1:7" ht="12">
      <c r="A7" s="126"/>
      <c r="D7" s="107"/>
      <c r="F7" s="107"/>
    </row>
    <row r="8" spans="1:7" ht="12" customHeight="1" thickBot="1">
      <c r="A8" s="28"/>
      <c r="B8" s="29" t="s">
        <v>0</v>
      </c>
      <c r="D8" s="117" t="s">
        <v>91</v>
      </c>
      <c r="F8" s="117" t="s">
        <v>98</v>
      </c>
    </row>
    <row r="9" spans="1:7" ht="12" thickTop="1">
      <c r="A9" s="30">
        <v>1980</v>
      </c>
      <c r="B9" s="31">
        <v>399.44</v>
      </c>
      <c r="D9" s="118" t="s">
        <v>92</v>
      </c>
      <c r="F9" s="118" t="s">
        <v>92</v>
      </c>
    </row>
    <row r="10" spans="1:7">
      <c r="A10" s="30">
        <v>1981</v>
      </c>
      <c r="B10" s="31">
        <v>443.65300000000002</v>
      </c>
      <c r="D10" s="119">
        <f>B10/B9-1</f>
        <v>0.11068746244742655</v>
      </c>
      <c r="F10" s="119" t="s">
        <v>92</v>
      </c>
    </row>
    <row r="11" spans="1:7">
      <c r="A11" s="30">
        <v>1982</v>
      </c>
      <c r="B11" s="31">
        <v>508.04899999999998</v>
      </c>
      <c r="D11" s="119">
        <f t="shared" ref="D11:D48" si="0">B11/B10-1</f>
        <v>0.1451494749274771</v>
      </c>
      <c r="F11" s="119" t="s">
        <v>92</v>
      </c>
    </row>
    <row r="12" spans="1:7">
      <c r="A12" s="30">
        <v>1983</v>
      </c>
      <c r="B12" s="31">
        <v>575.10599999999999</v>
      </c>
      <c r="D12" s="119">
        <f t="shared" si="0"/>
        <v>0.13198923725861089</v>
      </c>
      <c r="F12" s="119" t="s">
        <v>92</v>
      </c>
    </row>
    <row r="13" spans="1:7">
      <c r="A13" s="30">
        <v>1984</v>
      </c>
      <c r="B13" s="31">
        <v>650.60299999999995</v>
      </c>
      <c r="D13" s="119">
        <f t="shared" si="0"/>
        <v>0.13127493018678282</v>
      </c>
      <c r="F13" s="119" t="s">
        <v>92</v>
      </c>
    </row>
    <row r="14" spans="1:7">
      <c r="A14" s="30">
        <v>1985</v>
      </c>
      <c r="B14" s="31">
        <v>859.48400000000004</v>
      </c>
      <c r="D14" s="119">
        <f t="shared" si="0"/>
        <v>0.32105754200334169</v>
      </c>
      <c r="F14" s="119" t="s">
        <v>92</v>
      </c>
    </row>
    <row r="15" spans="1:7">
      <c r="A15" s="30">
        <v>1986</v>
      </c>
      <c r="B15" s="31">
        <v>920.38300000000004</v>
      </c>
      <c r="D15" s="119">
        <f t="shared" si="0"/>
        <v>7.0855303880002385E-2</v>
      </c>
      <c r="F15" s="119" t="s">
        <v>92</v>
      </c>
    </row>
    <row r="16" spans="1:7">
      <c r="A16" s="30">
        <v>1987</v>
      </c>
      <c r="B16" s="31">
        <v>1011.975</v>
      </c>
      <c r="D16" s="119">
        <f t="shared" si="0"/>
        <v>9.951509317316809E-2</v>
      </c>
      <c r="F16" s="119" t="s">
        <v>92</v>
      </c>
    </row>
    <row r="17" spans="1:6">
      <c r="A17" s="30">
        <v>1988</v>
      </c>
      <c r="B17" s="31">
        <v>1079.962</v>
      </c>
      <c r="D17" s="119">
        <f t="shared" si="0"/>
        <v>6.7182489686010038E-2</v>
      </c>
      <c r="F17" s="119" t="s">
        <v>92</v>
      </c>
    </row>
    <row r="18" spans="1:6">
      <c r="A18" s="30">
        <v>1989</v>
      </c>
      <c r="B18" s="31">
        <v>1129.798</v>
      </c>
      <c r="D18" s="119">
        <f t="shared" si="0"/>
        <v>4.6146068102396187E-2</v>
      </c>
      <c r="F18" s="119" t="s">
        <v>92</v>
      </c>
    </row>
    <row r="19" spans="1:6">
      <c r="A19" s="30">
        <v>1990</v>
      </c>
      <c r="B19" s="31">
        <v>1178.6189999999999</v>
      </c>
      <c r="D19" s="119">
        <f t="shared" si="0"/>
        <v>4.3212149428481839E-2</v>
      </c>
      <c r="F19" s="119" t="s">
        <v>92</v>
      </c>
    </row>
    <row r="20" spans="1:6">
      <c r="A20" s="30">
        <v>1991</v>
      </c>
      <c r="B20" s="31">
        <v>1272.079</v>
      </c>
      <c r="D20" s="119">
        <f t="shared" si="0"/>
        <v>7.9296193256684244E-2</v>
      </c>
      <c r="F20" s="119" t="s">
        <v>92</v>
      </c>
    </row>
    <row r="21" spans="1:6">
      <c r="A21" s="30">
        <v>1992</v>
      </c>
      <c r="B21" s="31">
        <v>1295.4010000000001</v>
      </c>
      <c r="D21" s="119">
        <f t="shared" si="0"/>
        <v>1.8333767006609047E-2</v>
      </c>
      <c r="F21" s="119" t="s">
        <v>92</v>
      </c>
    </row>
    <row r="22" spans="1:6">
      <c r="A22" s="30">
        <v>1993</v>
      </c>
      <c r="B22" s="31">
        <v>1361.6980000000001</v>
      </c>
      <c r="D22" s="119">
        <f t="shared" si="0"/>
        <v>5.1178746967155408E-2</v>
      </c>
      <c r="F22" s="119" t="s">
        <v>92</v>
      </c>
    </row>
    <row r="23" spans="1:6">
      <c r="A23" s="30">
        <v>1994</v>
      </c>
      <c r="B23" s="31">
        <v>1325.77</v>
      </c>
      <c r="D23" s="119">
        <f t="shared" si="0"/>
        <v>-2.6384704978637097E-2</v>
      </c>
      <c r="F23" s="119" t="s">
        <v>92</v>
      </c>
    </row>
    <row r="24" spans="1:6">
      <c r="A24" s="30">
        <v>1995</v>
      </c>
      <c r="B24" s="31">
        <v>1268.1569999999999</v>
      </c>
      <c r="D24" s="119">
        <f t="shared" si="0"/>
        <v>-4.3456255609947481E-2</v>
      </c>
      <c r="F24" s="119" t="s">
        <v>92</v>
      </c>
    </row>
    <row r="25" spans="1:6">
      <c r="A25" s="30">
        <v>1996</v>
      </c>
      <c r="B25" s="31">
        <v>1261.6310000000001</v>
      </c>
      <c r="D25" s="119">
        <f t="shared" si="0"/>
        <v>-5.1460505284438574E-3</v>
      </c>
      <c r="F25" s="119" t="s">
        <v>92</v>
      </c>
    </row>
    <row r="26" spans="1:6">
      <c r="A26" s="30">
        <v>1997</v>
      </c>
      <c r="B26" s="31">
        <v>1318.53</v>
      </c>
      <c r="D26" s="119">
        <f t="shared" si="0"/>
        <v>4.5099557636107512E-2</v>
      </c>
      <c r="F26" s="119" t="s">
        <v>92</v>
      </c>
    </row>
    <row r="27" spans="1:6">
      <c r="A27" s="30">
        <v>1998</v>
      </c>
      <c r="B27" s="31">
        <v>1402.7280000000001</v>
      </c>
      <c r="D27" s="119">
        <f t="shared" si="0"/>
        <v>6.3857477645559824E-2</v>
      </c>
      <c r="F27" s="119" t="s">
        <v>92</v>
      </c>
    </row>
    <row r="28" spans="1:6">
      <c r="A28" s="30">
        <v>1999</v>
      </c>
      <c r="B28" s="31">
        <v>1457.0889999999999</v>
      </c>
      <c r="D28" s="119">
        <f t="shared" si="0"/>
        <v>3.8753771222931332E-2</v>
      </c>
      <c r="F28" s="119" t="s">
        <v>92</v>
      </c>
    </row>
    <row r="29" spans="1:6">
      <c r="A29" s="30">
        <v>2000</v>
      </c>
      <c r="B29" s="31">
        <v>1480.713</v>
      </c>
      <c r="D29" s="119">
        <f t="shared" si="0"/>
        <v>1.6213148270284083E-2</v>
      </c>
      <c r="F29" s="119" t="s">
        <v>92</v>
      </c>
    </row>
    <row r="30" spans="1:6">
      <c r="A30" s="30">
        <v>2001</v>
      </c>
      <c r="B30" s="31">
        <v>1603.3979999999999</v>
      </c>
      <c r="D30" s="119">
        <f t="shared" si="0"/>
        <v>8.2855354143578142E-2</v>
      </c>
      <c r="F30" s="119" t="s">
        <v>92</v>
      </c>
    </row>
    <row r="31" spans="1:6">
      <c r="A31" s="30">
        <v>2002</v>
      </c>
      <c r="B31" s="31">
        <v>1762.8209999999999</v>
      </c>
      <c r="D31" s="119">
        <f t="shared" si="0"/>
        <v>9.9428214329817077E-2</v>
      </c>
      <c r="F31" s="119" t="s">
        <v>92</v>
      </c>
    </row>
    <row r="32" spans="1:6">
      <c r="A32" s="30">
        <v>2003</v>
      </c>
      <c r="B32" s="31">
        <v>1900.376</v>
      </c>
      <c r="D32" s="119">
        <f t="shared" si="0"/>
        <v>7.8031178435019832E-2</v>
      </c>
      <c r="F32" s="119" t="s">
        <v>92</v>
      </c>
    </row>
    <row r="33" spans="1:6">
      <c r="A33" s="30">
        <v>2004</v>
      </c>
      <c r="B33" s="31">
        <v>2880.6570000000002</v>
      </c>
      <c r="D33" s="119">
        <f t="shared" si="0"/>
        <v>0.51583528733261219</v>
      </c>
      <c r="F33" s="119" t="s">
        <v>92</v>
      </c>
    </row>
    <row r="34" spans="1:6">
      <c r="A34" s="30">
        <v>2005</v>
      </c>
      <c r="B34" s="31">
        <v>3104.0369999999998</v>
      </c>
      <c r="D34" s="119">
        <f t="shared" si="0"/>
        <v>7.7544810090198091E-2</v>
      </c>
      <c r="F34" s="119" t="s">
        <v>92</v>
      </c>
    </row>
    <row r="35" spans="1:6">
      <c r="A35" s="30">
        <v>2006</v>
      </c>
      <c r="B35" s="31">
        <v>3290.1239999999998</v>
      </c>
      <c r="D35" s="119">
        <f t="shared" si="0"/>
        <v>5.9949994152775909E-2</v>
      </c>
      <c r="F35" s="119" t="s">
        <v>92</v>
      </c>
    </row>
    <row r="36" spans="1:6">
      <c r="A36" s="32">
        <v>2007</v>
      </c>
      <c r="B36" s="31">
        <v>3557.8110000000001</v>
      </c>
      <c r="D36" s="119">
        <f t="shared" si="0"/>
        <v>8.1360763302538164E-2</v>
      </c>
      <c r="F36" s="119" t="s">
        <v>92</v>
      </c>
    </row>
    <row r="37" spans="1:6">
      <c r="A37" s="32">
        <v>2008</v>
      </c>
      <c r="B37" s="31">
        <v>3672.491</v>
      </c>
      <c r="D37" s="119">
        <f t="shared" si="0"/>
        <v>3.223330300569649E-2</v>
      </c>
      <c r="F37" s="119" t="s">
        <v>92</v>
      </c>
    </row>
    <row r="38" spans="1:6">
      <c r="A38" s="32">
        <v>2009</v>
      </c>
      <c r="B38" s="31">
        <v>3858.73</v>
      </c>
      <c r="D38" s="119">
        <f t="shared" si="0"/>
        <v>5.0711900995809023E-2</v>
      </c>
      <c r="F38" s="119" t="s">
        <v>92</v>
      </c>
    </row>
    <row r="39" spans="1:6">
      <c r="A39" s="32">
        <v>2010</v>
      </c>
      <c r="B39" s="31">
        <v>3976.4079999999999</v>
      </c>
      <c r="D39" s="119">
        <f t="shared" si="0"/>
        <v>3.0496562340459166E-2</v>
      </c>
      <c r="F39" s="119" t="s">
        <v>92</v>
      </c>
    </row>
    <row r="40" spans="1:6">
      <c r="A40" s="32">
        <v>2011</v>
      </c>
      <c r="B40" s="31">
        <v>3938.63</v>
      </c>
      <c r="D40" s="119">
        <f t="shared" si="0"/>
        <v>-9.500534150419071E-3</v>
      </c>
      <c r="F40" s="119" t="s">
        <v>92</v>
      </c>
    </row>
    <row r="41" spans="1:6">
      <c r="A41" s="32">
        <v>2012</v>
      </c>
      <c r="B41" s="31">
        <v>3949.0329999999999</v>
      </c>
      <c r="D41" s="119">
        <f t="shared" si="0"/>
        <v>2.6412737423926469E-3</v>
      </c>
      <c r="F41" s="119" t="s">
        <v>92</v>
      </c>
    </row>
    <row r="42" spans="1:6">
      <c r="A42" s="32">
        <v>2013</v>
      </c>
      <c r="B42" s="31">
        <v>3887.6909999999998</v>
      </c>
      <c r="D42" s="119">
        <f t="shared" si="0"/>
        <v>-1.5533422992413559E-2</v>
      </c>
      <c r="F42" s="119" t="s">
        <v>92</v>
      </c>
    </row>
    <row r="43" spans="1:6">
      <c r="A43" s="32">
        <v>2014</v>
      </c>
      <c r="B43" s="31">
        <v>3852.2020000000002</v>
      </c>
      <c r="D43" s="119">
        <f t="shared" si="0"/>
        <v>-9.1285547128101552E-3</v>
      </c>
      <c r="F43" s="119" t="s">
        <v>92</v>
      </c>
    </row>
    <row r="44" spans="1:6">
      <c r="A44" s="32">
        <v>2015</v>
      </c>
      <c r="B44" s="31">
        <v>3872.6849999999999</v>
      </c>
      <c r="D44" s="119">
        <f t="shared" si="0"/>
        <v>5.3172185674581485E-3</v>
      </c>
      <c r="F44" s="119" t="s">
        <v>92</v>
      </c>
    </row>
    <row r="45" spans="1:6">
      <c r="A45" s="32">
        <v>2016</v>
      </c>
      <c r="B45" s="31">
        <v>3922.1460000000002</v>
      </c>
      <c r="D45" s="119">
        <f t="shared" si="0"/>
        <v>1.2771759128356708E-2</v>
      </c>
      <c r="F45" s="119" t="s">
        <v>92</v>
      </c>
    </row>
    <row r="46" spans="1:6">
      <c r="A46" s="32">
        <v>2017</v>
      </c>
      <c r="B46" s="31">
        <v>3939.2710000000002</v>
      </c>
      <c r="D46" s="119">
        <f t="shared" si="0"/>
        <v>4.3662321596391607E-3</v>
      </c>
      <c r="F46" s="119" t="s">
        <v>92</v>
      </c>
    </row>
    <row r="47" spans="1:6">
      <c r="A47" s="32">
        <v>2018</v>
      </c>
      <c r="B47" s="31">
        <v>3894.6210000000001</v>
      </c>
      <c r="D47" s="119">
        <f t="shared" si="0"/>
        <v>-1.1334584495456212E-2</v>
      </c>
      <c r="F47" s="119" t="s">
        <v>92</v>
      </c>
    </row>
    <row r="48" spans="1:6">
      <c r="A48" s="32">
        <v>2019</v>
      </c>
      <c r="B48" s="31">
        <v>3905.2959999999998</v>
      </c>
      <c r="D48" s="119">
        <f t="shared" si="0"/>
        <v>2.7409599034153853E-3</v>
      </c>
      <c r="F48" s="119" t="s">
        <v>92</v>
      </c>
    </row>
    <row r="49" spans="1:6">
      <c r="A49" s="32">
        <v>2020</v>
      </c>
      <c r="B49" s="31">
        <v>3991.125</v>
      </c>
      <c r="D49" s="119">
        <f t="shared" ref="D49:D50" si="1">B49/B48-1</f>
        <v>2.1977591455295542E-2</v>
      </c>
      <c r="F49" s="119" t="s">
        <v>92</v>
      </c>
    </row>
    <row r="50" spans="1:6">
      <c r="A50" s="32">
        <v>2021</v>
      </c>
      <c r="B50" s="31">
        <v>4068.317</v>
      </c>
      <c r="D50" s="119">
        <f t="shared" si="1"/>
        <v>1.9340912649941977E-2</v>
      </c>
      <c r="F50" s="119" t="s">
        <v>92</v>
      </c>
    </row>
    <row r="51" spans="1:6">
      <c r="A51" s="32">
        <v>2022</v>
      </c>
      <c r="B51" s="31">
        <v>4010.8040000000001</v>
      </c>
      <c r="D51" s="119">
        <f t="shared" ref="D51" si="2">B51/B50-1</f>
        <v>-1.4136803990446145E-2</v>
      </c>
      <c r="F51" s="119" t="s">
        <v>92</v>
      </c>
    </row>
    <row r="52" spans="1:6">
      <c r="B52" s="31"/>
      <c r="D52" s="120"/>
      <c r="F52" s="120"/>
    </row>
    <row r="53" spans="1:6">
      <c r="A53" s="32" t="s">
        <v>49</v>
      </c>
      <c r="B53" s="31">
        <v>3912.2310000000002</v>
      </c>
      <c r="D53" s="120" t="s">
        <v>92</v>
      </c>
      <c r="F53" s="120" t="s">
        <v>92</v>
      </c>
    </row>
    <row r="54" spans="1:6">
      <c r="A54" s="32" t="s">
        <v>50</v>
      </c>
      <c r="B54" s="31">
        <v>3933.2640000000001</v>
      </c>
      <c r="D54" s="120" t="s">
        <v>92</v>
      </c>
      <c r="F54" s="128">
        <f>B54/B53-1</f>
        <v>5.3762162817072578E-3</v>
      </c>
    </row>
    <row r="55" spans="1:6">
      <c r="A55" s="32" t="s">
        <v>51</v>
      </c>
      <c r="B55" s="31">
        <v>3968.855</v>
      </c>
      <c r="D55" s="120" t="s">
        <v>92</v>
      </c>
      <c r="F55" s="128">
        <f t="shared" ref="F55:F63" si="3">B55/B54-1</f>
        <v>9.0487188248742356E-3</v>
      </c>
    </row>
    <row r="56" spans="1:6">
      <c r="A56" s="32" t="s">
        <v>52</v>
      </c>
      <c r="B56" s="31">
        <v>3991.125</v>
      </c>
      <c r="D56" s="120" t="s">
        <v>92</v>
      </c>
      <c r="F56" s="128">
        <f t="shared" si="3"/>
        <v>5.6111901291431288E-3</v>
      </c>
    </row>
    <row r="57" spans="1:6">
      <c r="A57" s="32" t="s">
        <v>53</v>
      </c>
      <c r="B57" s="31">
        <v>4017.5940000000001</v>
      </c>
      <c r="D57" s="119">
        <f>B57/B53-1</f>
        <v>2.6931691916964873E-2</v>
      </c>
      <c r="F57" s="128">
        <f t="shared" si="3"/>
        <v>6.6319646716150871E-3</v>
      </c>
    </row>
    <row r="58" spans="1:6">
      <c r="A58" s="32" t="s">
        <v>54</v>
      </c>
      <c r="B58" s="31">
        <v>4040.556</v>
      </c>
      <c r="D58" s="119">
        <f t="shared" ref="D58:D63" si="4">B58/B54-1</f>
        <v>2.727810795308927E-2</v>
      </c>
      <c r="F58" s="128">
        <f t="shared" si="3"/>
        <v>5.7153609847087061E-3</v>
      </c>
    </row>
    <row r="59" spans="1:6">
      <c r="A59" s="32" t="s">
        <v>55</v>
      </c>
      <c r="B59" s="31">
        <v>4059.027</v>
      </c>
      <c r="D59" s="119">
        <f t="shared" si="4"/>
        <v>2.2719902843515438E-2</v>
      </c>
      <c r="F59" s="128">
        <f t="shared" si="3"/>
        <v>4.571400569624684E-3</v>
      </c>
    </row>
    <row r="60" spans="1:6">
      <c r="A60" s="32" t="s">
        <v>56</v>
      </c>
      <c r="B60" s="31">
        <v>4068.317</v>
      </c>
      <c r="D60" s="119">
        <f t="shared" si="4"/>
        <v>1.9340912649941977E-2</v>
      </c>
      <c r="F60" s="128">
        <f t="shared" si="3"/>
        <v>2.288725844888484E-3</v>
      </c>
    </row>
    <row r="61" spans="1:6">
      <c r="A61" s="32" t="s">
        <v>102</v>
      </c>
      <c r="B61" s="31">
        <v>4047.1410000000001</v>
      </c>
      <c r="D61" s="119">
        <f t="shared" si="4"/>
        <v>7.3544016642796972E-3</v>
      </c>
      <c r="F61" s="128">
        <f t="shared" si="3"/>
        <v>-5.2051007824611695E-3</v>
      </c>
    </row>
    <row r="62" spans="1:6">
      <c r="A62" s="32" t="s">
        <v>103</v>
      </c>
      <c r="B62" s="31">
        <v>4050.7429999999999</v>
      </c>
      <c r="D62" s="119">
        <f t="shared" si="4"/>
        <v>2.5211876781314757E-3</v>
      </c>
      <c r="F62" s="128">
        <f t="shared" si="3"/>
        <v>8.9001099788710292E-4</v>
      </c>
    </row>
    <row r="63" spans="1:6">
      <c r="A63" s="32" t="s">
        <v>104</v>
      </c>
      <c r="B63" s="31">
        <v>4033.817</v>
      </c>
      <c r="D63" s="119">
        <f t="shared" si="4"/>
        <v>-6.2108480677758315E-3</v>
      </c>
      <c r="F63" s="128">
        <f t="shared" si="3"/>
        <v>-4.1784926864034677E-3</v>
      </c>
    </row>
    <row r="64" spans="1:6">
      <c r="A64" s="32" t="s">
        <v>105</v>
      </c>
      <c r="B64" s="31">
        <v>4010.8040000000001</v>
      </c>
      <c r="D64" s="119">
        <f t="shared" ref="D64" si="5">B64/B60-1</f>
        <v>-1.4136803990446145E-2</v>
      </c>
      <c r="F64" s="128">
        <f t="shared" ref="F64" si="6">B64/B63-1</f>
        <v>-5.7050183486261341E-3</v>
      </c>
    </row>
    <row r="65" spans="1:6">
      <c r="A65" s="33"/>
      <c r="D65" s="121"/>
      <c r="F65" s="121"/>
    </row>
    <row r="66" spans="1:6">
      <c r="A66" s="33"/>
      <c r="D66" s="121"/>
      <c r="F66" s="121"/>
    </row>
    <row r="67" spans="1:6">
      <c r="A67" s="33"/>
      <c r="D67" s="121"/>
      <c r="F67" s="121"/>
    </row>
    <row r="68" spans="1:6">
      <c r="A68" s="33"/>
      <c r="D68" s="121"/>
      <c r="F68" s="121"/>
    </row>
    <row r="69" spans="1:6">
      <c r="A69" s="33"/>
      <c r="D69" s="121"/>
      <c r="F69" s="121"/>
    </row>
    <row r="70" spans="1:6">
      <c r="A70" s="33"/>
      <c r="D70" s="121"/>
      <c r="F70" s="121"/>
    </row>
    <row r="71" spans="1:6">
      <c r="A71" s="33"/>
      <c r="D71" s="121"/>
      <c r="F71" s="121"/>
    </row>
    <row r="72" spans="1:6">
      <c r="A72" s="33"/>
      <c r="D72" s="121"/>
      <c r="F72" s="121"/>
    </row>
    <row r="73" spans="1:6">
      <c r="A73" s="33"/>
      <c r="D73" s="121"/>
      <c r="F73" s="121"/>
    </row>
    <row r="74" spans="1:6">
      <c r="D74" s="121"/>
      <c r="F74" s="121"/>
    </row>
    <row r="75" spans="1:6">
      <c r="D75" s="121"/>
      <c r="F75" s="121"/>
    </row>
    <row r="76" spans="1:6">
      <c r="D76" s="121"/>
      <c r="F76" s="121"/>
    </row>
    <row r="77" spans="1:6">
      <c r="D77" s="121"/>
      <c r="F77" s="121"/>
    </row>
    <row r="78" spans="1:6">
      <c r="D78" s="121"/>
      <c r="F78" s="121"/>
    </row>
    <row r="79" spans="1:6">
      <c r="D79" s="121"/>
      <c r="F79" s="12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0"/>
  <sheetViews>
    <sheetView workbookViewId="0">
      <pane xSplit="1" ySplit="8" topLeftCell="B32" activePane="bottomRight" state="frozen"/>
      <selection pane="topRight" activeCell="B1" sqref="B1"/>
      <selection pane="bottomLeft" activeCell="A9" sqref="A9"/>
      <selection pane="bottomRight" activeCell="A65" sqref="A65"/>
    </sheetView>
  </sheetViews>
  <sheetFormatPr defaultColWidth="9.109375" defaultRowHeight="11.4"/>
  <cols>
    <col min="1" max="1" width="8.6640625" style="34" customWidth="1"/>
    <col min="2" max="7" width="10.6640625" style="35" customWidth="1"/>
    <col min="8" max="8" width="4.33203125" style="35" customWidth="1"/>
    <col min="9" max="9" width="11" style="35" customWidth="1"/>
    <col min="10" max="10" width="2.6640625" style="27" customWidth="1"/>
    <col min="11" max="11" width="10.6640625" style="122" customWidth="1"/>
    <col min="12" max="16" width="10.6640625" style="35" customWidth="1"/>
    <col min="17" max="17" width="1.6640625" style="27" customWidth="1"/>
    <col min="18" max="18" width="10.6640625" style="122" customWidth="1"/>
    <col min="19" max="23" width="10.6640625" style="35" customWidth="1"/>
    <col min="24" max="24" width="2.6640625" style="35" customWidth="1"/>
    <col min="25" max="16384" width="9.109375" style="35"/>
  </cols>
  <sheetData>
    <row r="1" spans="1:23" s="19" customFormat="1" ht="13.2">
      <c r="A1" s="17" t="s">
        <v>44</v>
      </c>
      <c r="B1" s="18" t="s">
        <v>57</v>
      </c>
      <c r="K1" s="115"/>
      <c r="R1" s="115"/>
    </row>
    <row r="2" spans="1:23" s="19" customFormat="1" ht="13.2">
      <c r="A2" s="17" t="s">
        <v>45</v>
      </c>
      <c r="B2" s="18" t="s">
        <v>60</v>
      </c>
      <c r="K2" s="115"/>
      <c r="R2" s="115"/>
    </row>
    <row r="3" spans="1:23" s="19" customFormat="1" ht="13.2">
      <c r="A3" s="20" t="s">
        <v>46</v>
      </c>
      <c r="B3" s="18" t="s">
        <v>75</v>
      </c>
      <c r="K3" s="115"/>
      <c r="R3" s="115"/>
    </row>
    <row r="4" spans="1:23" s="23" customFormat="1" ht="10.199999999999999">
      <c r="A4" s="21" t="s">
        <v>11</v>
      </c>
      <c r="B4" s="22" t="s">
        <v>47</v>
      </c>
      <c r="K4" s="116"/>
      <c r="R4" s="116"/>
    </row>
    <row r="5" spans="1:23" s="23" customFormat="1" ht="10.199999999999999">
      <c r="A5" s="24" t="s">
        <v>48</v>
      </c>
      <c r="B5" s="41" t="s">
        <v>61</v>
      </c>
      <c r="C5" s="25"/>
      <c r="J5" s="25"/>
      <c r="K5" s="116"/>
      <c r="Q5" s="25"/>
      <c r="R5" s="116"/>
    </row>
    <row r="6" spans="1:23" s="27" customFormat="1">
      <c r="A6" s="26"/>
      <c r="K6" s="107"/>
      <c r="R6" s="107"/>
    </row>
    <row r="7" spans="1:23" s="27" customFormat="1" ht="24.75" customHeight="1">
      <c r="A7" s="126"/>
      <c r="K7" s="153" t="s">
        <v>91</v>
      </c>
      <c r="L7" s="153"/>
      <c r="M7" s="153"/>
      <c r="N7" s="153"/>
      <c r="O7" s="153"/>
      <c r="P7" s="153"/>
      <c r="R7" s="153" t="s">
        <v>91</v>
      </c>
      <c r="S7" s="153"/>
      <c r="T7" s="153"/>
      <c r="U7" s="153"/>
      <c r="V7" s="153"/>
      <c r="W7" s="153"/>
    </row>
    <row r="8" spans="1:23" ht="24.6" thickBot="1">
      <c r="A8" s="28"/>
      <c r="B8" s="101" t="s">
        <v>62</v>
      </c>
      <c r="C8" s="101" t="s">
        <v>63</v>
      </c>
      <c r="D8" s="101" t="s">
        <v>64</v>
      </c>
      <c r="E8" s="101" t="s">
        <v>65</v>
      </c>
      <c r="F8" s="101" t="s">
        <v>66</v>
      </c>
      <c r="G8" s="101" t="s">
        <v>0</v>
      </c>
      <c r="H8" s="127"/>
      <c r="I8" s="101" t="s">
        <v>67</v>
      </c>
      <c r="K8" s="123" t="s">
        <v>62</v>
      </c>
      <c r="L8" s="123" t="s">
        <v>63</v>
      </c>
      <c r="M8" s="123" t="s">
        <v>64</v>
      </c>
      <c r="N8" s="123" t="s">
        <v>65</v>
      </c>
      <c r="O8" s="123" t="s">
        <v>66</v>
      </c>
      <c r="P8" s="123" t="s">
        <v>0</v>
      </c>
      <c r="R8" s="123" t="s">
        <v>62</v>
      </c>
      <c r="S8" s="123" t="s">
        <v>63</v>
      </c>
      <c r="T8" s="123" t="s">
        <v>64</v>
      </c>
      <c r="U8" s="123" t="s">
        <v>65</v>
      </c>
      <c r="V8" s="123" t="s">
        <v>66</v>
      </c>
      <c r="W8" s="123" t="s">
        <v>0</v>
      </c>
    </row>
    <row r="9" spans="1:23" ht="12" thickTop="1">
      <c r="A9" s="30">
        <v>1980</v>
      </c>
      <c r="B9" s="36">
        <v>129.97999999999999</v>
      </c>
      <c r="C9" s="36">
        <v>6.3869999999999996</v>
      </c>
      <c r="D9" s="36">
        <v>154.87099999999998</v>
      </c>
      <c r="E9" s="36">
        <v>87.233999999999995</v>
      </c>
      <c r="F9" s="36">
        <v>20.896000000000001</v>
      </c>
      <c r="G9" s="38">
        <v>399.36799999999994</v>
      </c>
      <c r="I9" s="36">
        <v>7.1999999999999995E-2</v>
      </c>
      <c r="K9" s="118" t="s">
        <v>92</v>
      </c>
      <c r="L9" s="118" t="s">
        <v>92</v>
      </c>
      <c r="M9" s="118" t="s">
        <v>92</v>
      </c>
      <c r="N9" s="118" t="s">
        <v>92</v>
      </c>
      <c r="O9" s="118" t="s">
        <v>92</v>
      </c>
      <c r="P9" s="118" t="s">
        <v>92</v>
      </c>
      <c r="R9" s="118" t="s">
        <v>92</v>
      </c>
      <c r="S9" s="118" t="s">
        <v>92</v>
      </c>
      <c r="T9" s="118" t="s">
        <v>92</v>
      </c>
      <c r="U9" s="118" t="s">
        <v>92</v>
      </c>
      <c r="V9" s="118" t="s">
        <v>92</v>
      </c>
      <c r="W9" s="118" t="s">
        <v>92</v>
      </c>
    </row>
    <row r="10" spans="1:23">
      <c r="A10" s="30">
        <v>1981</v>
      </c>
      <c r="B10" s="36">
        <v>159.29</v>
      </c>
      <c r="C10" s="36">
        <v>9.4969999999999999</v>
      </c>
      <c r="D10" s="36">
        <v>160.61199999999999</v>
      </c>
      <c r="E10" s="36">
        <v>91.073999999999998</v>
      </c>
      <c r="F10" s="36">
        <v>22.201000000000001</v>
      </c>
      <c r="G10" s="38">
        <v>442.67400000000004</v>
      </c>
      <c r="I10" s="36">
        <v>0.97899999999999998</v>
      </c>
      <c r="K10" s="119">
        <f>B10/B9-1</f>
        <v>0.22549623018926002</v>
      </c>
      <c r="L10" s="119">
        <f t="shared" ref="L10:P25" si="0">C10/C9-1</f>
        <v>0.48692656959448888</v>
      </c>
      <c r="M10" s="119">
        <f t="shared" si="0"/>
        <v>3.7069561118608485E-2</v>
      </c>
      <c r="N10" s="119">
        <f t="shared" si="0"/>
        <v>4.4019533668065325E-2</v>
      </c>
      <c r="O10" s="119">
        <f t="shared" si="0"/>
        <v>6.2452143950995298E-2</v>
      </c>
      <c r="P10" s="119">
        <f>G10/G9-1</f>
        <v>0.10843632940045289</v>
      </c>
      <c r="R10" s="119" t="s">
        <v>92</v>
      </c>
      <c r="S10" s="119" t="s">
        <v>92</v>
      </c>
      <c r="T10" s="119" t="s">
        <v>92</v>
      </c>
      <c r="U10" s="119" t="s">
        <v>92</v>
      </c>
      <c r="V10" s="119" t="s">
        <v>92</v>
      </c>
      <c r="W10" s="119" t="s">
        <v>92</v>
      </c>
    </row>
    <row r="11" spans="1:23">
      <c r="A11" s="30">
        <v>1982</v>
      </c>
      <c r="B11" s="36">
        <v>201.43600000000001</v>
      </c>
      <c r="C11" s="36">
        <v>21.292999999999999</v>
      </c>
      <c r="D11" s="36">
        <v>166.26600000000002</v>
      </c>
      <c r="E11" s="36">
        <v>96.015000000000001</v>
      </c>
      <c r="F11" s="36">
        <v>23.425000000000001</v>
      </c>
      <c r="G11" s="38">
        <v>508.435</v>
      </c>
      <c r="I11" s="36">
        <v>-0.38600000000000001</v>
      </c>
      <c r="K11" s="119">
        <f t="shared" ref="K11:K48" si="1">B11/B10-1</f>
        <v>0.26458660305103909</v>
      </c>
      <c r="L11" s="119">
        <f t="shared" si="0"/>
        <v>1.2420764451932187</v>
      </c>
      <c r="M11" s="119">
        <f t="shared" si="0"/>
        <v>3.5202849102184297E-2</v>
      </c>
      <c r="N11" s="119">
        <f t="shared" si="0"/>
        <v>5.4252585809341891E-2</v>
      </c>
      <c r="O11" s="119">
        <f t="shared" si="0"/>
        <v>5.5132651682356704E-2</v>
      </c>
      <c r="P11" s="119">
        <f t="shared" si="0"/>
        <v>0.14855401491842746</v>
      </c>
      <c r="R11" s="119" t="s">
        <v>92</v>
      </c>
      <c r="S11" s="119" t="s">
        <v>92</v>
      </c>
      <c r="T11" s="119" t="s">
        <v>92</v>
      </c>
      <c r="U11" s="119" t="s">
        <v>92</v>
      </c>
      <c r="V11" s="119" t="s">
        <v>92</v>
      </c>
      <c r="W11" s="119" t="s">
        <v>92</v>
      </c>
    </row>
    <row r="12" spans="1:23">
      <c r="A12" s="30">
        <v>1983</v>
      </c>
      <c r="B12" s="36">
        <v>246.846</v>
      </c>
      <c r="C12" s="36">
        <v>30.341999999999999</v>
      </c>
      <c r="D12" s="36">
        <v>171.63200000000001</v>
      </c>
      <c r="E12" s="36">
        <v>96.653000000000006</v>
      </c>
      <c r="F12" s="36">
        <v>29.832000000000001</v>
      </c>
      <c r="G12" s="38">
        <v>575.30499999999995</v>
      </c>
      <c r="I12" s="36">
        <v>-0.19900000000000001</v>
      </c>
      <c r="K12" s="119">
        <f t="shared" si="1"/>
        <v>0.22543140252983584</v>
      </c>
      <c r="L12" s="119">
        <f t="shared" si="0"/>
        <v>0.42497534400976855</v>
      </c>
      <c r="M12" s="119">
        <f t="shared" si="0"/>
        <v>3.22735857000227E-2</v>
      </c>
      <c r="N12" s="119">
        <f t="shared" si="0"/>
        <v>6.6447950841015402E-3</v>
      </c>
      <c r="O12" s="119">
        <f t="shared" si="0"/>
        <v>0.27351120597652079</v>
      </c>
      <c r="P12" s="119">
        <f t="shared" si="0"/>
        <v>0.13152123673625926</v>
      </c>
      <c r="R12" s="119" t="s">
        <v>92</v>
      </c>
      <c r="S12" s="119" t="s">
        <v>92</v>
      </c>
      <c r="T12" s="119" t="s">
        <v>92</v>
      </c>
      <c r="U12" s="119" t="s">
        <v>92</v>
      </c>
      <c r="V12" s="119" t="s">
        <v>92</v>
      </c>
      <c r="W12" s="119" t="s">
        <v>92</v>
      </c>
    </row>
    <row r="13" spans="1:23">
      <c r="A13" s="30">
        <v>1984</v>
      </c>
      <c r="B13" s="36">
        <v>291.04500000000002</v>
      </c>
      <c r="C13" s="36">
        <v>43.3</v>
      </c>
      <c r="D13" s="36">
        <v>188.36200000000002</v>
      </c>
      <c r="E13" s="36">
        <v>93.454999999999998</v>
      </c>
      <c r="F13" s="36">
        <v>35.265000000000001</v>
      </c>
      <c r="G13" s="38">
        <v>651.42700000000013</v>
      </c>
      <c r="I13" s="36">
        <v>-0.82399999999999995</v>
      </c>
      <c r="K13" s="119">
        <f t="shared" si="1"/>
        <v>0.17905495734182453</v>
      </c>
      <c r="L13" s="119">
        <f t="shared" si="0"/>
        <v>0.42706479467404912</v>
      </c>
      <c r="M13" s="119">
        <f t="shared" si="0"/>
        <v>9.7475995152419337E-2</v>
      </c>
      <c r="N13" s="119">
        <f t="shared" si="0"/>
        <v>-3.3087436499643075E-2</v>
      </c>
      <c r="O13" s="119">
        <f t="shared" si="0"/>
        <v>0.1821198712791634</v>
      </c>
      <c r="P13" s="119">
        <f t="shared" si="0"/>
        <v>0.13231590199980903</v>
      </c>
      <c r="R13" s="119" t="s">
        <v>92</v>
      </c>
      <c r="S13" s="119" t="s">
        <v>92</v>
      </c>
      <c r="T13" s="119" t="s">
        <v>92</v>
      </c>
      <c r="U13" s="119" t="s">
        <v>92</v>
      </c>
      <c r="V13" s="119" t="s">
        <v>92</v>
      </c>
      <c r="W13" s="119" t="s">
        <v>92</v>
      </c>
    </row>
    <row r="14" spans="1:23">
      <c r="A14" s="30">
        <v>1985</v>
      </c>
      <c r="B14" s="36">
        <v>396.55700000000002</v>
      </c>
      <c r="C14" s="36">
        <v>73.108000000000004</v>
      </c>
      <c r="D14" s="36">
        <v>255.06700000000001</v>
      </c>
      <c r="E14" s="36">
        <v>97.956000000000003</v>
      </c>
      <c r="F14" s="36">
        <v>39.094000000000001</v>
      </c>
      <c r="G14" s="38">
        <v>861.78200000000004</v>
      </c>
      <c r="I14" s="36">
        <v>-2.298</v>
      </c>
      <c r="K14" s="119">
        <f t="shared" si="1"/>
        <v>0.36252813138861684</v>
      </c>
      <c r="L14" s="119">
        <f t="shared" si="0"/>
        <v>0.68840646651270232</v>
      </c>
      <c r="M14" s="119">
        <f t="shared" si="0"/>
        <v>0.3541319374396108</v>
      </c>
      <c r="N14" s="119">
        <f t="shared" si="0"/>
        <v>4.8162217109839034E-2</v>
      </c>
      <c r="O14" s="119">
        <f t="shared" si="0"/>
        <v>0.1085779101091735</v>
      </c>
      <c r="P14" s="119">
        <f t="shared" si="0"/>
        <v>0.32291415615256946</v>
      </c>
      <c r="R14" s="119" t="s">
        <v>92</v>
      </c>
      <c r="S14" s="119" t="s">
        <v>92</v>
      </c>
      <c r="T14" s="119" t="s">
        <v>92</v>
      </c>
      <c r="U14" s="119" t="s">
        <v>92</v>
      </c>
      <c r="V14" s="119" t="s">
        <v>92</v>
      </c>
      <c r="W14" s="119" t="s">
        <v>92</v>
      </c>
    </row>
    <row r="15" spans="1:23">
      <c r="A15" s="30">
        <v>1986</v>
      </c>
      <c r="B15" s="36">
        <v>415.42599999999999</v>
      </c>
      <c r="C15" s="36">
        <v>132.58199999999999</v>
      </c>
      <c r="D15" s="36">
        <v>223.042</v>
      </c>
      <c r="E15" s="36">
        <v>113.596</v>
      </c>
      <c r="F15" s="36">
        <v>39.847000000000001</v>
      </c>
      <c r="G15" s="38">
        <v>924.49300000000005</v>
      </c>
      <c r="I15" s="36">
        <v>-4.1100000000000003</v>
      </c>
      <c r="K15" s="119">
        <f t="shared" si="1"/>
        <v>4.7582062603862774E-2</v>
      </c>
      <c r="L15" s="119">
        <f t="shared" si="0"/>
        <v>0.81350878152869699</v>
      </c>
      <c r="M15" s="119">
        <f t="shared" si="0"/>
        <v>-0.12555524626862746</v>
      </c>
      <c r="N15" s="119">
        <f t="shared" si="0"/>
        <v>0.15966352239781134</v>
      </c>
      <c r="O15" s="119">
        <f t="shared" si="0"/>
        <v>1.9261267713715613E-2</v>
      </c>
      <c r="P15" s="119">
        <f t="shared" si="0"/>
        <v>7.2768983339174031E-2</v>
      </c>
      <c r="R15" s="119" t="s">
        <v>92</v>
      </c>
      <c r="S15" s="119" t="s">
        <v>92</v>
      </c>
      <c r="T15" s="119" t="s">
        <v>92</v>
      </c>
      <c r="U15" s="119" t="s">
        <v>92</v>
      </c>
      <c r="V15" s="119" t="s">
        <v>92</v>
      </c>
      <c r="W15" s="119" t="s">
        <v>92</v>
      </c>
    </row>
    <row r="16" spans="1:23">
      <c r="A16" s="30">
        <v>1987</v>
      </c>
      <c r="B16" s="36">
        <v>522.40800000000002</v>
      </c>
      <c r="C16" s="36">
        <v>135.69399999999999</v>
      </c>
      <c r="D16" s="36">
        <v>185.596</v>
      </c>
      <c r="E16" s="36">
        <v>135.446</v>
      </c>
      <c r="F16" s="36">
        <v>34.42</v>
      </c>
      <c r="G16" s="38">
        <v>1013.564</v>
      </c>
      <c r="I16" s="36">
        <v>-1.589</v>
      </c>
      <c r="K16" s="119">
        <f t="shared" si="1"/>
        <v>0.25752360227814353</v>
      </c>
      <c r="L16" s="119">
        <f t="shared" si="0"/>
        <v>2.3472266220150528E-2</v>
      </c>
      <c r="M16" s="119">
        <f t="shared" si="0"/>
        <v>-0.16788766241335706</v>
      </c>
      <c r="N16" s="119">
        <f t="shared" si="0"/>
        <v>0.19234832212401831</v>
      </c>
      <c r="O16" s="119">
        <f t="shared" si="0"/>
        <v>-0.13619594950686376</v>
      </c>
      <c r="P16" s="119">
        <f t="shared" si="0"/>
        <v>9.6345780876653464E-2</v>
      </c>
      <c r="R16" s="119" t="s">
        <v>92</v>
      </c>
      <c r="S16" s="119" t="s">
        <v>92</v>
      </c>
      <c r="T16" s="119" t="s">
        <v>92</v>
      </c>
      <c r="U16" s="119" t="s">
        <v>92</v>
      </c>
      <c r="V16" s="119" t="s">
        <v>92</v>
      </c>
      <c r="W16" s="119" t="s">
        <v>92</v>
      </c>
    </row>
    <row r="17" spans="1:23">
      <c r="A17" s="30">
        <v>1988</v>
      </c>
      <c r="B17" s="36">
        <v>594.02200000000005</v>
      </c>
      <c r="C17" s="36">
        <v>151.70699999999999</v>
      </c>
      <c r="D17" s="36">
        <v>161.88999999999999</v>
      </c>
      <c r="E17" s="36">
        <v>143.196</v>
      </c>
      <c r="F17" s="36">
        <v>32.341000000000001</v>
      </c>
      <c r="G17" s="38">
        <v>1083.1559999999999</v>
      </c>
      <c r="I17" s="36">
        <v>-3.194</v>
      </c>
      <c r="K17" s="119">
        <f t="shared" si="1"/>
        <v>0.13708442443454172</v>
      </c>
      <c r="L17" s="119">
        <f t="shared" si="0"/>
        <v>0.11800816543104342</v>
      </c>
      <c r="M17" s="119">
        <f t="shared" si="0"/>
        <v>-0.12772904588460965</v>
      </c>
      <c r="N17" s="119">
        <f t="shared" si="0"/>
        <v>5.7218374850493969E-2</v>
      </c>
      <c r="O17" s="119">
        <f t="shared" si="0"/>
        <v>-6.0400929692039473E-2</v>
      </c>
      <c r="P17" s="119">
        <f t="shared" si="0"/>
        <v>6.8660686449005581E-2</v>
      </c>
      <c r="R17" s="119" t="s">
        <v>92</v>
      </c>
      <c r="S17" s="119" t="s">
        <v>92</v>
      </c>
      <c r="T17" s="119" t="s">
        <v>92</v>
      </c>
      <c r="U17" s="119" t="s">
        <v>92</v>
      </c>
      <c r="V17" s="119" t="s">
        <v>92</v>
      </c>
      <c r="W17" s="119" t="s">
        <v>92</v>
      </c>
    </row>
    <row r="18" spans="1:23">
      <c r="A18" s="30">
        <v>1989</v>
      </c>
      <c r="B18" s="36">
        <v>624.005</v>
      </c>
      <c r="C18" s="36">
        <v>174.62200000000001</v>
      </c>
      <c r="D18" s="36">
        <v>143.53</v>
      </c>
      <c r="E18" s="36">
        <v>143.79400000000001</v>
      </c>
      <c r="F18" s="36">
        <v>48.338000000000001</v>
      </c>
      <c r="G18" s="38">
        <v>1134.289</v>
      </c>
      <c r="I18" s="36">
        <v>-4.4909999999999997</v>
      </c>
      <c r="K18" s="119">
        <f t="shared" si="1"/>
        <v>5.0474561548225383E-2</v>
      </c>
      <c r="L18" s="119">
        <f t="shared" si="0"/>
        <v>0.15104774334737359</v>
      </c>
      <c r="M18" s="119">
        <f t="shared" si="0"/>
        <v>-0.11341034035456166</v>
      </c>
      <c r="N18" s="119">
        <f t="shared" si="0"/>
        <v>4.1760943043103183E-3</v>
      </c>
      <c r="O18" s="119">
        <f t="shared" si="0"/>
        <v>0.49463529266256456</v>
      </c>
      <c r="P18" s="119">
        <f t="shared" si="0"/>
        <v>4.7207419799179418E-2</v>
      </c>
      <c r="R18" s="119" t="s">
        <v>92</v>
      </c>
      <c r="S18" s="119" t="s">
        <v>92</v>
      </c>
      <c r="T18" s="119" t="s">
        <v>92</v>
      </c>
      <c r="U18" s="119" t="s">
        <v>92</v>
      </c>
      <c r="V18" s="119" t="s">
        <v>92</v>
      </c>
      <c r="W18" s="119" t="s">
        <v>92</v>
      </c>
    </row>
    <row r="19" spans="1:23">
      <c r="A19" s="30">
        <v>1990</v>
      </c>
      <c r="B19" s="36">
        <v>659.88499999999999</v>
      </c>
      <c r="C19" s="36">
        <v>203.03800000000001</v>
      </c>
      <c r="D19" s="36">
        <v>128.33699999999999</v>
      </c>
      <c r="E19" s="36">
        <v>149.244</v>
      </c>
      <c r="F19" s="36">
        <v>42.611999999999995</v>
      </c>
      <c r="G19" s="38">
        <v>1183.116</v>
      </c>
      <c r="I19" s="36">
        <v>-4.4969999999999999</v>
      </c>
      <c r="K19" s="119">
        <f t="shared" si="1"/>
        <v>5.7499539266512301E-2</v>
      </c>
      <c r="L19" s="119">
        <f t="shared" si="0"/>
        <v>0.16272863671244164</v>
      </c>
      <c r="M19" s="119">
        <f t="shared" si="0"/>
        <v>-0.10585243503100406</v>
      </c>
      <c r="N19" s="119">
        <f t="shared" si="0"/>
        <v>3.7901442341126801E-2</v>
      </c>
      <c r="O19" s="119">
        <f t="shared" si="0"/>
        <v>-0.11845752823865296</v>
      </c>
      <c r="P19" s="119">
        <f t="shared" si="0"/>
        <v>4.304634885818337E-2</v>
      </c>
      <c r="R19" s="119" t="s">
        <v>92</v>
      </c>
      <c r="S19" s="119" t="s">
        <v>92</v>
      </c>
      <c r="T19" s="119" t="s">
        <v>92</v>
      </c>
      <c r="U19" s="119" t="s">
        <v>92</v>
      </c>
      <c r="V19" s="119" t="s">
        <v>92</v>
      </c>
      <c r="W19" s="119" t="s">
        <v>92</v>
      </c>
    </row>
    <row r="20" spans="1:23">
      <c r="A20" s="30">
        <v>1991</v>
      </c>
      <c r="B20" s="36">
        <v>694.93</v>
      </c>
      <c r="C20" s="36">
        <v>270.51299999999998</v>
      </c>
      <c r="D20" s="36">
        <v>115.07400000000001</v>
      </c>
      <c r="E20" s="36">
        <v>137.006</v>
      </c>
      <c r="F20" s="36">
        <v>62.445</v>
      </c>
      <c r="G20" s="38">
        <v>1279.9680000000001</v>
      </c>
      <c r="I20" s="36">
        <v>-7.8890000000000002</v>
      </c>
      <c r="K20" s="119">
        <f t="shared" si="1"/>
        <v>5.3107738469581722E-2</v>
      </c>
      <c r="L20" s="119">
        <f t="shared" si="0"/>
        <v>0.33232695357519271</v>
      </c>
      <c r="M20" s="119">
        <f t="shared" si="0"/>
        <v>-0.10334509923093094</v>
      </c>
      <c r="N20" s="119">
        <f t="shared" si="0"/>
        <v>-8.1999946396505097E-2</v>
      </c>
      <c r="O20" s="119">
        <f t="shared" si="0"/>
        <v>0.46543227259926789</v>
      </c>
      <c r="P20" s="119">
        <f t="shared" si="0"/>
        <v>8.1861795462152553E-2</v>
      </c>
      <c r="R20" s="119" t="s">
        <v>92</v>
      </c>
      <c r="S20" s="119" t="s">
        <v>92</v>
      </c>
      <c r="T20" s="119" t="s">
        <v>92</v>
      </c>
      <c r="U20" s="119" t="s">
        <v>92</v>
      </c>
      <c r="V20" s="119" t="s">
        <v>92</v>
      </c>
      <c r="W20" s="119" t="s">
        <v>92</v>
      </c>
    </row>
    <row r="21" spans="1:23">
      <c r="A21" s="30">
        <v>1992</v>
      </c>
      <c r="B21" s="36">
        <v>653.54399999999998</v>
      </c>
      <c r="C21" s="36">
        <v>333.48700000000002</v>
      </c>
      <c r="D21" s="36">
        <v>110.879</v>
      </c>
      <c r="E21" s="36">
        <v>145.69900000000001</v>
      </c>
      <c r="F21" s="36">
        <v>62.547999999999995</v>
      </c>
      <c r="G21" s="38">
        <v>1306.1569999999999</v>
      </c>
      <c r="I21" s="36">
        <v>-10.755000000000001</v>
      </c>
      <c r="K21" s="119">
        <f t="shared" si="1"/>
        <v>-5.9554199703567234E-2</v>
      </c>
      <c r="L21" s="119">
        <f t="shared" si="0"/>
        <v>0.23279472705563142</v>
      </c>
      <c r="M21" s="119">
        <f t="shared" si="0"/>
        <v>-3.6454802996332858E-2</v>
      </c>
      <c r="N21" s="119">
        <f t="shared" si="0"/>
        <v>6.3449775922222562E-2</v>
      </c>
      <c r="O21" s="119">
        <f t="shared" si="0"/>
        <v>1.6494515173350877E-3</v>
      </c>
      <c r="P21" s="119">
        <f t="shared" si="0"/>
        <v>2.0460667766694085E-2</v>
      </c>
      <c r="R21" s="119" t="s">
        <v>92</v>
      </c>
      <c r="S21" s="119" t="s">
        <v>92</v>
      </c>
      <c r="T21" s="119" t="s">
        <v>92</v>
      </c>
      <c r="U21" s="119" t="s">
        <v>92</v>
      </c>
      <c r="V21" s="119" t="s">
        <v>92</v>
      </c>
      <c r="W21" s="119" t="s">
        <v>92</v>
      </c>
    </row>
    <row r="22" spans="1:23">
      <c r="A22" s="30">
        <v>1993</v>
      </c>
      <c r="B22" s="36">
        <v>606.03800000000001</v>
      </c>
      <c r="C22" s="36">
        <v>412.66399999999999</v>
      </c>
      <c r="D22" s="36">
        <v>118.41</v>
      </c>
      <c r="E22" s="36">
        <v>160.85</v>
      </c>
      <c r="F22" s="36">
        <v>72.99499999999999</v>
      </c>
      <c r="G22" s="38">
        <v>1370.9569999999999</v>
      </c>
      <c r="I22" s="36">
        <v>-9.2590000000000003</v>
      </c>
      <c r="K22" s="119">
        <f t="shared" si="1"/>
        <v>-7.2689826545725977E-2</v>
      </c>
      <c r="L22" s="119">
        <f t="shared" si="0"/>
        <v>0.23742154866606491</v>
      </c>
      <c r="M22" s="119">
        <f t="shared" si="0"/>
        <v>6.7920886732383945E-2</v>
      </c>
      <c r="N22" s="119">
        <f t="shared" si="0"/>
        <v>0.10398835956320895</v>
      </c>
      <c r="O22" s="119">
        <f t="shared" si="0"/>
        <v>0.16702372577860203</v>
      </c>
      <c r="P22" s="119">
        <f t="shared" si="0"/>
        <v>4.9611187629052145E-2</v>
      </c>
      <c r="R22" s="119" t="s">
        <v>92</v>
      </c>
      <c r="S22" s="119" t="s">
        <v>92</v>
      </c>
      <c r="T22" s="119" t="s">
        <v>92</v>
      </c>
      <c r="U22" s="119" t="s">
        <v>92</v>
      </c>
      <c r="V22" s="119" t="s">
        <v>92</v>
      </c>
      <c r="W22" s="119" t="s">
        <v>92</v>
      </c>
    </row>
    <row r="23" spans="1:23">
      <c r="A23" s="30">
        <v>1994</v>
      </c>
      <c r="B23" s="36">
        <v>576.84699999999998</v>
      </c>
      <c r="C23" s="36">
        <v>383.43</v>
      </c>
      <c r="D23" s="36">
        <v>115.06</v>
      </c>
      <c r="E23" s="36">
        <v>166.619</v>
      </c>
      <c r="F23" s="36">
        <v>76.268999999999991</v>
      </c>
      <c r="G23" s="38">
        <v>1318.2249999999999</v>
      </c>
      <c r="I23" s="36">
        <v>7.5449999999999999</v>
      </c>
      <c r="K23" s="119">
        <f t="shared" si="1"/>
        <v>-4.8166946627109186E-2</v>
      </c>
      <c r="L23" s="119">
        <f t="shared" si="0"/>
        <v>-7.084213791365368E-2</v>
      </c>
      <c r="M23" s="119">
        <f t="shared" si="0"/>
        <v>-2.829152943163582E-2</v>
      </c>
      <c r="N23" s="119">
        <f t="shared" si="0"/>
        <v>3.5865713397575494E-2</v>
      </c>
      <c r="O23" s="119">
        <f t="shared" si="0"/>
        <v>4.4852387149804773E-2</v>
      </c>
      <c r="P23" s="119">
        <f t="shared" si="0"/>
        <v>-3.8463642550422783E-2</v>
      </c>
      <c r="R23" s="119" t="s">
        <v>92</v>
      </c>
      <c r="S23" s="119" t="s">
        <v>92</v>
      </c>
      <c r="T23" s="119" t="s">
        <v>92</v>
      </c>
      <c r="U23" s="119" t="s">
        <v>92</v>
      </c>
      <c r="V23" s="119" t="s">
        <v>92</v>
      </c>
      <c r="W23" s="119" t="s">
        <v>92</v>
      </c>
    </row>
    <row r="24" spans="1:23">
      <c r="A24" s="30">
        <v>1995</v>
      </c>
      <c r="B24" s="36">
        <v>493.892</v>
      </c>
      <c r="C24" s="36">
        <v>438.75900000000001</v>
      </c>
      <c r="D24" s="36">
        <v>108.086</v>
      </c>
      <c r="E24" s="36">
        <v>172.93</v>
      </c>
      <c r="F24" s="36">
        <v>57.805</v>
      </c>
      <c r="G24" s="38">
        <v>1271.4720000000002</v>
      </c>
      <c r="I24" s="36">
        <v>-3.3149999999999999</v>
      </c>
      <c r="K24" s="119">
        <f t="shared" si="1"/>
        <v>-0.14380763009948905</v>
      </c>
      <c r="L24" s="119">
        <f t="shared" si="0"/>
        <v>0.14430013300993672</v>
      </c>
      <c r="M24" s="119">
        <f t="shared" si="0"/>
        <v>-6.0611854684512467E-2</v>
      </c>
      <c r="N24" s="119">
        <f t="shared" si="0"/>
        <v>3.7876832774173419E-2</v>
      </c>
      <c r="O24" s="119">
        <f t="shared" si="0"/>
        <v>-0.24209049548309269</v>
      </c>
      <c r="P24" s="119">
        <f t="shared" si="0"/>
        <v>-3.5466631265527293E-2</v>
      </c>
      <c r="R24" s="119" t="s">
        <v>92</v>
      </c>
      <c r="S24" s="119" t="s">
        <v>92</v>
      </c>
      <c r="T24" s="119" t="s">
        <v>92</v>
      </c>
      <c r="U24" s="119" t="s">
        <v>92</v>
      </c>
      <c r="V24" s="119" t="s">
        <v>92</v>
      </c>
      <c r="W24" s="119" t="s">
        <v>92</v>
      </c>
    </row>
    <row r="25" spans="1:23">
      <c r="A25" s="30">
        <v>1996</v>
      </c>
      <c r="B25" s="36">
        <v>448.48500000000001</v>
      </c>
      <c r="C25" s="36">
        <v>454.529</v>
      </c>
      <c r="D25" s="36">
        <v>107.15599999999999</v>
      </c>
      <c r="E25" s="36">
        <v>188.852</v>
      </c>
      <c r="F25" s="36">
        <v>55.920999999999999</v>
      </c>
      <c r="G25" s="38">
        <v>1254.943</v>
      </c>
      <c r="I25" s="36">
        <v>6.6890000000000001</v>
      </c>
      <c r="K25" s="119">
        <f t="shared" si="1"/>
        <v>-9.1937103658289665E-2</v>
      </c>
      <c r="L25" s="119">
        <f t="shared" si="0"/>
        <v>3.5942282665426761E-2</v>
      </c>
      <c r="M25" s="119">
        <f t="shared" si="0"/>
        <v>-8.6042595710823511E-3</v>
      </c>
      <c r="N25" s="119">
        <f t="shared" si="0"/>
        <v>9.2071936621754391E-2</v>
      </c>
      <c r="O25" s="119">
        <f t="shared" si="0"/>
        <v>-3.2592336303087999E-2</v>
      </c>
      <c r="P25" s="119">
        <f t="shared" si="0"/>
        <v>-1.2999893037361598E-2</v>
      </c>
      <c r="R25" s="119" t="s">
        <v>92</v>
      </c>
      <c r="S25" s="119" t="s">
        <v>92</v>
      </c>
      <c r="T25" s="119" t="s">
        <v>92</v>
      </c>
      <c r="U25" s="119" t="s">
        <v>92</v>
      </c>
      <c r="V25" s="119" t="s">
        <v>92</v>
      </c>
      <c r="W25" s="119" t="s">
        <v>92</v>
      </c>
    </row>
    <row r="26" spans="1:23">
      <c r="A26" s="30">
        <v>1997</v>
      </c>
      <c r="B26" s="36">
        <v>464.72699999999998</v>
      </c>
      <c r="C26" s="36">
        <v>498.947</v>
      </c>
      <c r="D26" s="36">
        <v>111.983</v>
      </c>
      <c r="E26" s="36">
        <v>208.90199999999999</v>
      </c>
      <c r="F26" s="36">
        <v>54.534999999999997</v>
      </c>
      <c r="G26" s="38">
        <v>1339.0940000000001</v>
      </c>
      <c r="H26" s="37"/>
      <c r="I26" s="36">
        <v>-20.562999999999999</v>
      </c>
      <c r="K26" s="119">
        <f t="shared" si="1"/>
        <v>3.6215258035385611E-2</v>
      </c>
      <c r="L26" s="119">
        <f t="shared" ref="L26:L48" si="2">C26/C25-1</f>
        <v>9.7723137577580221E-2</v>
      </c>
      <c r="M26" s="119">
        <f t="shared" ref="M26:M48" si="3">D26/D25-1</f>
        <v>4.5046474299152761E-2</v>
      </c>
      <c r="N26" s="119">
        <f t="shared" ref="N26:N48" si="4">E26/E25-1</f>
        <v>0.10616779276894062</v>
      </c>
      <c r="O26" s="119">
        <f t="shared" ref="O26:O48" si="5">F26/F25-1</f>
        <v>-2.4784964503496099E-2</v>
      </c>
      <c r="P26" s="119">
        <f t="shared" ref="P26:P48" si="6">G26/G25-1</f>
        <v>6.7055635196180186E-2</v>
      </c>
      <c r="R26" s="119" t="s">
        <v>92</v>
      </c>
      <c r="S26" s="119" t="s">
        <v>92</v>
      </c>
      <c r="T26" s="119" t="s">
        <v>92</v>
      </c>
      <c r="U26" s="119" t="s">
        <v>92</v>
      </c>
      <c r="V26" s="119" t="s">
        <v>92</v>
      </c>
      <c r="W26" s="119" t="s">
        <v>92</v>
      </c>
    </row>
    <row r="27" spans="1:23">
      <c r="A27" s="30">
        <v>1998</v>
      </c>
      <c r="B27" s="36">
        <v>465.48</v>
      </c>
      <c r="C27" s="36">
        <v>554.56799999999998</v>
      </c>
      <c r="D27" s="36">
        <v>120.49</v>
      </c>
      <c r="E27" s="36">
        <v>227.84100000000001</v>
      </c>
      <c r="F27" s="36">
        <v>61.123000000000005</v>
      </c>
      <c r="G27" s="38">
        <v>1429.502</v>
      </c>
      <c r="H27" s="37"/>
      <c r="I27" s="36">
        <v>-26.774000000000001</v>
      </c>
      <c r="K27" s="119">
        <f t="shared" si="1"/>
        <v>1.6203061152031406E-3</v>
      </c>
      <c r="L27" s="119">
        <f t="shared" si="2"/>
        <v>0.11147677007778367</v>
      </c>
      <c r="M27" s="119">
        <f t="shared" si="3"/>
        <v>7.5966887831188545E-2</v>
      </c>
      <c r="N27" s="119">
        <f t="shared" si="4"/>
        <v>9.0659735186834123E-2</v>
      </c>
      <c r="O27" s="119">
        <f t="shared" si="5"/>
        <v>0.12080315393783825</v>
      </c>
      <c r="P27" s="119">
        <f t="shared" si="6"/>
        <v>6.7514304447633844E-2</v>
      </c>
      <c r="R27" s="119" t="s">
        <v>92</v>
      </c>
      <c r="S27" s="119" t="s">
        <v>92</v>
      </c>
      <c r="T27" s="119" t="s">
        <v>92</v>
      </c>
      <c r="U27" s="119" t="s">
        <v>92</v>
      </c>
      <c r="V27" s="119" t="s">
        <v>92</v>
      </c>
      <c r="W27" s="119" t="s">
        <v>92</v>
      </c>
    </row>
    <row r="28" spans="1:23">
      <c r="A28" s="30">
        <v>1999</v>
      </c>
      <c r="B28" s="36">
        <v>420.53899999999999</v>
      </c>
      <c r="C28" s="36">
        <v>546.62099999999998</v>
      </c>
      <c r="D28" s="36">
        <v>125.711</v>
      </c>
      <c r="E28" s="36">
        <v>223.124</v>
      </c>
      <c r="F28" s="36">
        <v>64.91</v>
      </c>
      <c r="G28" s="38">
        <v>1380.905</v>
      </c>
      <c r="H28" s="37"/>
      <c r="I28" s="36">
        <v>76.183999999999997</v>
      </c>
      <c r="K28" s="119">
        <f t="shared" si="1"/>
        <v>-9.6547649737904973E-2</v>
      </c>
      <c r="L28" s="119">
        <f t="shared" si="2"/>
        <v>-1.4330073138010158E-2</v>
      </c>
      <c r="M28" s="119">
        <f t="shared" si="3"/>
        <v>4.3331396796414623E-2</v>
      </c>
      <c r="N28" s="119">
        <f t="shared" si="4"/>
        <v>-2.0703034133452758E-2</v>
      </c>
      <c r="O28" s="119">
        <f t="shared" si="5"/>
        <v>6.1957037449077879E-2</v>
      </c>
      <c r="P28" s="119">
        <f t="shared" si="6"/>
        <v>-3.3995755165085462E-2</v>
      </c>
      <c r="R28" s="119" t="s">
        <v>92</v>
      </c>
      <c r="S28" s="119" t="s">
        <v>92</v>
      </c>
      <c r="T28" s="119" t="s">
        <v>92</v>
      </c>
      <c r="U28" s="119" t="s">
        <v>92</v>
      </c>
      <c r="V28" s="119" t="s">
        <v>92</v>
      </c>
      <c r="W28" s="119" t="s">
        <v>92</v>
      </c>
    </row>
    <row r="29" spans="1:23">
      <c r="A29" s="30">
        <v>2000</v>
      </c>
      <c r="B29" s="36">
        <v>475.60599999999999</v>
      </c>
      <c r="C29" s="36">
        <v>583.17899999999997</v>
      </c>
      <c r="D29" s="36">
        <v>128.58500000000001</v>
      </c>
      <c r="E29" s="36">
        <v>208.85599999999999</v>
      </c>
      <c r="F29" s="36">
        <v>77.174000000000007</v>
      </c>
      <c r="G29" s="38">
        <v>1473.3999999999999</v>
      </c>
      <c r="H29" s="37"/>
      <c r="I29" s="36">
        <v>7.3140000000000001</v>
      </c>
      <c r="K29" s="119">
        <f t="shared" si="1"/>
        <v>0.13094386014138992</v>
      </c>
      <c r="L29" s="119">
        <f t="shared" si="2"/>
        <v>6.6879977168824434E-2</v>
      </c>
      <c r="M29" s="119">
        <f t="shared" si="3"/>
        <v>2.286196116489414E-2</v>
      </c>
      <c r="N29" s="119">
        <f t="shared" si="4"/>
        <v>-6.394650508237576E-2</v>
      </c>
      <c r="O29" s="119">
        <f t="shared" si="5"/>
        <v>0.18893853027268537</v>
      </c>
      <c r="P29" s="119">
        <f t="shared" si="6"/>
        <v>6.6981436087203639E-2</v>
      </c>
      <c r="R29" s="119" t="s">
        <v>92</v>
      </c>
      <c r="S29" s="119" t="s">
        <v>92</v>
      </c>
      <c r="T29" s="119" t="s">
        <v>92</v>
      </c>
      <c r="U29" s="119" t="s">
        <v>92</v>
      </c>
      <c r="V29" s="119" t="s">
        <v>92</v>
      </c>
      <c r="W29" s="119" t="s">
        <v>92</v>
      </c>
    </row>
    <row r="30" spans="1:23">
      <c r="A30" s="30">
        <v>2001</v>
      </c>
      <c r="B30" s="36">
        <v>520.005</v>
      </c>
      <c r="C30" s="36">
        <v>637.54999999999995</v>
      </c>
      <c r="D30" s="36">
        <v>144.006</v>
      </c>
      <c r="E30" s="36">
        <v>203.87200000000001</v>
      </c>
      <c r="F30" s="36">
        <v>81.986000000000004</v>
      </c>
      <c r="G30" s="38">
        <v>1587.4190000000001</v>
      </c>
      <c r="H30" s="37"/>
      <c r="I30" s="36">
        <v>15.978999999999999</v>
      </c>
      <c r="K30" s="119">
        <f t="shared" si="1"/>
        <v>9.3352480834976825E-2</v>
      </c>
      <c r="L30" s="119">
        <f t="shared" si="2"/>
        <v>9.3232095120023173E-2</v>
      </c>
      <c r="M30" s="119">
        <f t="shared" si="3"/>
        <v>0.11992845199673363</v>
      </c>
      <c r="N30" s="119">
        <f t="shared" si="4"/>
        <v>-2.3863331673497412E-2</v>
      </c>
      <c r="O30" s="119">
        <f t="shared" si="5"/>
        <v>6.2352605799880667E-2</v>
      </c>
      <c r="P30" s="119">
        <f t="shared" si="6"/>
        <v>7.7384959956563248E-2</v>
      </c>
      <c r="R30" s="119" t="s">
        <v>92</v>
      </c>
      <c r="S30" s="119" t="s">
        <v>92</v>
      </c>
      <c r="T30" s="119" t="s">
        <v>92</v>
      </c>
      <c r="U30" s="119" t="s">
        <v>92</v>
      </c>
      <c r="V30" s="119" t="s">
        <v>92</v>
      </c>
      <c r="W30" s="119" t="s">
        <v>92</v>
      </c>
    </row>
    <row r="31" spans="1:23">
      <c r="A31" s="30">
        <v>2002</v>
      </c>
      <c r="B31" s="36">
        <v>646.22500000000002</v>
      </c>
      <c r="C31" s="36">
        <v>700.76400000000001</v>
      </c>
      <c r="D31" s="36">
        <v>148.495</v>
      </c>
      <c r="E31" s="36">
        <v>221.07300000000001</v>
      </c>
      <c r="F31" s="36">
        <v>91.510999999999996</v>
      </c>
      <c r="G31" s="38">
        <v>1808.068</v>
      </c>
      <c r="H31" s="37"/>
      <c r="I31" s="36">
        <v>-45.247</v>
      </c>
      <c r="K31" s="119">
        <f t="shared" si="1"/>
        <v>0.24272843530350685</v>
      </c>
      <c r="L31" s="119">
        <f t="shared" si="2"/>
        <v>9.9151439102815653E-2</v>
      </c>
      <c r="M31" s="119">
        <f t="shared" si="3"/>
        <v>3.1172312264766688E-2</v>
      </c>
      <c r="N31" s="119">
        <f t="shared" si="4"/>
        <v>8.4371566473081083E-2</v>
      </c>
      <c r="O31" s="119">
        <f t="shared" si="5"/>
        <v>0.11617837191715652</v>
      </c>
      <c r="P31" s="119">
        <f t="shared" si="6"/>
        <v>0.13899858827442535</v>
      </c>
      <c r="R31" s="119" t="s">
        <v>92</v>
      </c>
      <c r="S31" s="119" t="s">
        <v>92</v>
      </c>
      <c r="T31" s="119" t="s">
        <v>92</v>
      </c>
      <c r="U31" s="119" t="s">
        <v>92</v>
      </c>
      <c r="V31" s="119" t="s">
        <v>92</v>
      </c>
      <c r="W31" s="119" t="s">
        <v>92</v>
      </c>
    </row>
    <row r="32" spans="1:23">
      <c r="A32" s="30">
        <v>2003</v>
      </c>
      <c r="B32" s="36">
        <v>678.77099999999996</v>
      </c>
      <c r="C32" s="36">
        <v>740.48400000000004</v>
      </c>
      <c r="D32" s="36">
        <v>164.17400000000001</v>
      </c>
      <c r="E32" s="36">
        <v>267.221</v>
      </c>
      <c r="F32" s="36">
        <v>111.48700000000001</v>
      </c>
      <c r="G32" s="38">
        <v>1962.1370000000002</v>
      </c>
      <c r="H32" s="37"/>
      <c r="I32" s="36">
        <v>-61.76</v>
      </c>
      <c r="K32" s="119">
        <f t="shared" si="1"/>
        <v>5.0363263569190186E-2</v>
      </c>
      <c r="L32" s="119">
        <f t="shared" si="2"/>
        <v>5.6680993886672359E-2</v>
      </c>
      <c r="M32" s="119">
        <f t="shared" si="3"/>
        <v>0.1055860466682379</v>
      </c>
      <c r="N32" s="119">
        <f t="shared" si="4"/>
        <v>0.20874552749544262</v>
      </c>
      <c r="O32" s="119">
        <f t="shared" si="5"/>
        <v>0.2182906972932217</v>
      </c>
      <c r="P32" s="119">
        <f t="shared" si="6"/>
        <v>8.5211949993031277E-2</v>
      </c>
      <c r="R32" s="119" t="s">
        <v>92</v>
      </c>
      <c r="S32" s="119" t="s">
        <v>92</v>
      </c>
      <c r="T32" s="119" t="s">
        <v>92</v>
      </c>
      <c r="U32" s="119" t="s">
        <v>92</v>
      </c>
      <c r="V32" s="119" t="s">
        <v>92</v>
      </c>
      <c r="W32" s="119" t="s">
        <v>92</v>
      </c>
    </row>
    <row r="33" spans="1:23">
      <c r="A33" s="30">
        <v>2004</v>
      </c>
      <c r="B33" s="36">
        <v>1603.028</v>
      </c>
      <c r="C33" s="36">
        <v>746.07399999999996</v>
      </c>
      <c r="D33" s="36">
        <v>180.17200000000003</v>
      </c>
      <c r="E33" s="36">
        <v>320.41800000000001</v>
      </c>
      <c r="F33" s="36">
        <v>117.44999999999999</v>
      </c>
      <c r="G33" s="38">
        <v>2967.1419999999998</v>
      </c>
      <c r="H33" s="37"/>
      <c r="I33" s="36">
        <v>-86.484999999999999</v>
      </c>
      <c r="K33" s="119">
        <f t="shared" si="1"/>
        <v>1.3616624752678002</v>
      </c>
      <c r="L33" s="119">
        <f t="shared" si="2"/>
        <v>7.5491165237870916E-3</v>
      </c>
      <c r="M33" s="119">
        <f t="shared" si="3"/>
        <v>9.7445393302228345E-2</v>
      </c>
      <c r="N33" s="119">
        <f t="shared" si="4"/>
        <v>0.1990749230038058</v>
      </c>
      <c r="O33" s="119">
        <f t="shared" si="5"/>
        <v>5.3486056670284166E-2</v>
      </c>
      <c r="P33" s="119">
        <f t="shared" si="6"/>
        <v>0.51219919913849021</v>
      </c>
      <c r="R33" s="119" t="s">
        <v>92</v>
      </c>
      <c r="S33" s="119" t="s">
        <v>92</v>
      </c>
      <c r="T33" s="119" t="s">
        <v>92</v>
      </c>
      <c r="U33" s="119" t="s">
        <v>92</v>
      </c>
      <c r="V33" s="119" t="s">
        <v>92</v>
      </c>
      <c r="W33" s="119" t="s">
        <v>92</v>
      </c>
    </row>
    <row r="34" spans="1:23">
      <c r="A34" s="30">
        <v>2005</v>
      </c>
      <c r="B34" s="36">
        <v>1706.588</v>
      </c>
      <c r="C34" s="36">
        <v>783.69299999999998</v>
      </c>
      <c r="D34" s="36">
        <v>209.55199999999999</v>
      </c>
      <c r="E34" s="36">
        <v>366.15</v>
      </c>
      <c r="F34" s="36">
        <v>114.518</v>
      </c>
      <c r="G34" s="38">
        <v>3180.5010000000002</v>
      </c>
      <c r="H34" s="37"/>
      <c r="I34" s="36">
        <v>-76.463999999999999</v>
      </c>
      <c r="K34" s="119">
        <f t="shared" si="1"/>
        <v>6.4602739315844815E-2</v>
      </c>
      <c r="L34" s="119">
        <f t="shared" si="2"/>
        <v>5.0422612234175102E-2</v>
      </c>
      <c r="M34" s="119">
        <f t="shared" si="3"/>
        <v>0.16306640321470578</v>
      </c>
      <c r="N34" s="119">
        <f t="shared" si="4"/>
        <v>0.14272606407879707</v>
      </c>
      <c r="O34" s="119">
        <f t="shared" si="5"/>
        <v>-2.4963814389101668E-2</v>
      </c>
      <c r="P34" s="119">
        <f t="shared" si="6"/>
        <v>7.1907242727176746E-2</v>
      </c>
      <c r="R34" s="119" t="s">
        <v>92</v>
      </c>
      <c r="S34" s="119" t="s">
        <v>92</v>
      </c>
      <c r="T34" s="119" t="s">
        <v>92</v>
      </c>
      <c r="U34" s="119" t="s">
        <v>92</v>
      </c>
      <c r="V34" s="119" t="s">
        <v>92</v>
      </c>
      <c r="W34" s="119" t="s">
        <v>92</v>
      </c>
    </row>
    <row r="35" spans="1:23">
      <c r="A35" s="30">
        <v>2006</v>
      </c>
      <c r="B35" s="36">
        <v>1766.105</v>
      </c>
      <c r="C35" s="36">
        <v>854.94</v>
      </c>
      <c r="D35" s="36">
        <v>242.30099999999999</v>
      </c>
      <c r="E35" s="36">
        <v>389.35899999999998</v>
      </c>
      <c r="F35" s="36">
        <v>115.11799999999999</v>
      </c>
      <c r="G35" s="38">
        <v>3367.8229999999999</v>
      </c>
      <c r="H35" s="37"/>
      <c r="I35" s="36">
        <v>-77.698999999999998</v>
      </c>
      <c r="K35" s="119">
        <f t="shared" si="1"/>
        <v>3.4874849700103461E-2</v>
      </c>
      <c r="L35" s="119">
        <f t="shared" si="2"/>
        <v>9.0911874930617032E-2</v>
      </c>
      <c r="M35" s="119">
        <f t="shared" si="3"/>
        <v>0.15628101855386722</v>
      </c>
      <c r="N35" s="119">
        <f t="shared" si="4"/>
        <v>6.3386590195275261E-2</v>
      </c>
      <c r="O35" s="119">
        <f t="shared" si="5"/>
        <v>5.2393510190538173E-3</v>
      </c>
      <c r="P35" s="119">
        <f t="shared" si="6"/>
        <v>5.889701025090055E-2</v>
      </c>
      <c r="R35" s="119" t="s">
        <v>92</v>
      </c>
      <c r="S35" s="119" t="s">
        <v>92</v>
      </c>
      <c r="T35" s="119" t="s">
        <v>92</v>
      </c>
      <c r="U35" s="119" t="s">
        <v>92</v>
      </c>
      <c r="V35" s="119" t="s">
        <v>92</v>
      </c>
      <c r="W35" s="119" t="s">
        <v>92</v>
      </c>
    </row>
    <row r="36" spans="1:23">
      <c r="A36" s="32">
        <v>2007</v>
      </c>
      <c r="B36" s="36">
        <v>1647.8820000000001</v>
      </c>
      <c r="C36" s="36">
        <v>963.92700000000002</v>
      </c>
      <c r="D36" s="36">
        <v>254.12599999999998</v>
      </c>
      <c r="E36" s="36">
        <v>432.791</v>
      </c>
      <c r="F36" s="36">
        <v>124.959</v>
      </c>
      <c r="G36" s="38">
        <v>3423.6850000000004</v>
      </c>
      <c r="H36" s="37"/>
      <c r="I36" s="36">
        <v>134.126</v>
      </c>
      <c r="K36" s="119">
        <f t="shared" si="1"/>
        <v>-6.693996110084055E-2</v>
      </c>
      <c r="L36" s="119">
        <f t="shared" si="2"/>
        <v>0.12747912134184847</v>
      </c>
      <c r="M36" s="119">
        <f t="shared" si="3"/>
        <v>4.8802935192178376E-2</v>
      </c>
      <c r="N36" s="119">
        <f t="shared" si="4"/>
        <v>0.11154744079371492</v>
      </c>
      <c r="O36" s="119">
        <f t="shared" si="5"/>
        <v>8.5486196772007972E-2</v>
      </c>
      <c r="P36" s="119">
        <f t="shared" si="6"/>
        <v>1.6586976215793081E-2</v>
      </c>
      <c r="R36" s="119" t="s">
        <v>92</v>
      </c>
      <c r="S36" s="119" t="s">
        <v>92</v>
      </c>
      <c r="T36" s="119" t="s">
        <v>92</v>
      </c>
      <c r="U36" s="119" t="s">
        <v>92</v>
      </c>
      <c r="V36" s="119" t="s">
        <v>92</v>
      </c>
      <c r="W36" s="119" t="s">
        <v>92</v>
      </c>
    </row>
    <row r="37" spans="1:23">
      <c r="A37" s="32">
        <v>2008</v>
      </c>
      <c r="B37" s="36">
        <v>1530.2080000000001</v>
      </c>
      <c r="C37" s="36">
        <v>922.07</v>
      </c>
      <c r="D37" s="36">
        <v>263.15699999999998</v>
      </c>
      <c r="E37" s="36">
        <v>443.87799999999999</v>
      </c>
      <c r="F37" s="36">
        <v>121.19799999999999</v>
      </c>
      <c r="G37" s="38">
        <v>3280.5110000000004</v>
      </c>
      <c r="H37" s="37"/>
      <c r="I37" s="36">
        <v>391.98</v>
      </c>
      <c r="K37" s="119">
        <f t="shared" si="1"/>
        <v>-7.1409239253781509E-2</v>
      </c>
      <c r="L37" s="119">
        <f t="shared" si="2"/>
        <v>-4.3423412768809233E-2</v>
      </c>
      <c r="M37" s="119">
        <f t="shared" si="3"/>
        <v>3.5537489276972867E-2</v>
      </c>
      <c r="N37" s="119">
        <f t="shared" si="4"/>
        <v>2.561744583413228E-2</v>
      </c>
      <c r="O37" s="119">
        <f t="shared" si="5"/>
        <v>-3.0097872102049505E-2</v>
      </c>
      <c r="P37" s="119">
        <f t="shared" si="6"/>
        <v>-4.1818683669788581E-2</v>
      </c>
      <c r="R37" s="119" t="s">
        <v>92</v>
      </c>
      <c r="S37" s="119" t="s">
        <v>92</v>
      </c>
      <c r="T37" s="119" t="s">
        <v>92</v>
      </c>
      <c r="U37" s="119" t="s">
        <v>92</v>
      </c>
      <c r="V37" s="119" t="s">
        <v>92</v>
      </c>
      <c r="W37" s="119" t="s">
        <v>92</v>
      </c>
    </row>
    <row r="38" spans="1:23">
      <c r="A38" s="32">
        <v>2009</v>
      </c>
      <c r="B38" s="36">
        <v>1866.4359999999999</v>
      </c>
      <c r="C38" s="36">
        <v>988.351</v>
      </c>
      <c r="D38" s="38">
        <v>263.23099999999999</v>
      </c>
      <c r="E38" s="38">
        <v>471.26499999999999</v>
      </c>
      <c r="F38" s="38">
        <v>132.566</v>
      </c>
      <c r="G38" s="38">
        <v>3721.8489999999997</v>
      </c>
      <c r="H38" s="37"/>
      <c r="I38" s="38">
        <v>136.881</v>
      </c>
      <c r="K38" s="119">
        <f t="shared" si="1"/>
        <v>0.21972699136326557</v>
      </c>
      <c r="L38" s="119">
        <f t="shared" si="2"/>
        <v>7.1882828852473102E-2</v>
      </c>
      <c r="M38" s="119">
        <f t="shared" si="3"/>
        <v>2.8120095608330509E-4</v>
      </c>
      <c r="N38" s="119">
        <f t="shared" si="4"/>
        <v>6.1699385867287848E-2</v>
      </c>
      <c r="O38" s="119">
        <f t="shared" si="5"/>
        <v>9.3796927342035374E-2</v>
      </c>
      <c r="P38" s="119">
        <f t="shared" si="6"/>
        <v>0.13453330898753246</v>
      </c>
      <c r="R38" s="119" t="s">
        <v>92</v>
      </c>
      <c r="S38" s="119" t="s">
        <v>92</v>
      </c>
      <c r="T38" s="119" t="s">
        <v>92</v>
      </c>
      <c r="U38" s="119" t="s">
        <v>92</v>
      </c>
      <c r="V38" s="119" t="s">
        <v>92</v>
      </c>
      <c r="W38" s="119" t="s">
        <v>92</v>
      </c>
    </row>
    <row r="39" spans="1:23">
      <c r="A39" s="32">
        <v>2010</v>
      </c>
      <c r="B39" s="36">
        <v>1900.4739999999999</v>
      </c>
      <c r="C39" s="36">
        <v>985.18</v>
      </c>
      <c r="D39" s="36">
        <v>297.15699999999998</v>
      </c>
      <c r="E39" s="36">
        <v>482.87599999999998</v>
      </c>
      <c r="F39" s="36">
        <v>141.10599999999999</v>
      </c>
      <c r="G39" s="38">
        <v>3806.7929999999997</v>
      </c>
      <c r="H39" s="37"/>
      <c r="I39" s="36">
        <v>169.61500000000001</v>
      </c>
      <c r="K39" s="119">
        <f t="shared" si="1"/>
        <v>1.8236896416485848E-2</v>
      </c>
      <c r="L39" s="119">
        <f t="shared" si="2"/>
        <v>-3.208374352836274E-3</v>
      </c>
      <c r="M39" s="119">
        <f t="shared" si="3"/>
        <v>0.12888299630362687</v>
      </c>
      <c r="N39" s="119">
        <f t="shared" si="4"/>
        <v>2.4637942558857429E-2</v>
      </c>
      <c r="O39" s="119">
        <f t="shared" si="5"/>
        <v>6.4420741366564505E-2</v>
      </c>
      <c r="P39" s="119">
        <f t="shared" si="6"/>
        <v>2.282306455742833E-2</v>
      </c>
      <c r="R39" s="119" t="s">
        <v>92</v>
      </c>
      <c r="S39" s="119" t="s">
        <v>92</v>
      </c>
      <c r="T39" s="119" t="s">
        <v>92</v>
      </c>
      <c r="U39" s="119" t="s">
        <v>92</v>
      </c>
      <c r="V39" s="119" t="s">
        <v>92</v>
      </c>
      <c r="W39" s="119" t="s">
        <v>92</v>
      </c>
    </row>
    <row r="40" spans="1:23">
      <c r="A40" s="32">
        <v>2011</v>
      </c>
      <c r="B40" s="38">
        <v>2062.1149999999998</v>
      </c>
      <c r="C40" s="38">
        <v>980.96600000000001</v>
      </c>
      <c r="D40" s="38">
        <v>334.8</v>
      </c>
      <c r="E40" s="38">
        <v>505.37599999999998</v>
      </c>
      <c r="F40" s="38">
        <v>137.84399999999999</v>
      </c>
      <c r="G40" s="38">
        <v>4021.1009999999997</v>
      </c>
      <c r="I40" s="38">
        <v>-82.471000000000004</v>
      </c>
      <c r="K40" s="119">
        <f t="shared" si="1"/>
        <v>8.5052992043037623E-2</v>
      </c>
      <c r="L40" s="119">
        <f t="shared" si="2"/>
        <v>-4.277390933636438E-3</v>
      </c>
      <c r="M40" s="119">
        <f t="shared" si="3"/>
        <v>0.12667714373210126</v>
      </c>
      <c r="N40" s="119">
        <f t="shared" si="4"/>
        <v>4.6595813417937615E-2</v>
      </c>
      <c r="O40" s="119">
        <f t="shared" si="5"/>
        <v>-2.3117372755233623E-2</v>
      </c>
      <c r="P40" s="119">
        <f t="shared" si="6"/>
        <v>5.6296205231017193E-2</v>
      </c>
      <c r="R40" s="119" t="s">
        <v>92</v>
      </c>
      <c r="S40" s="119" t="s">
        <v>92</v>
      </c>
      <c r="T40" s="119" t="s">
        <v>92</v>
      </c>
      <c r="U40" s="119" t="s">
        <v>92</v>
      </c>
      <c r="V40" s="119" t="s">
        <v>92</v>
      </c>
      <c r="W40" s="119" t="s">
        <v>92</v>
      </c>
    </row>
    <row r="41" spans="1:23">
      <c r="A41" s="32">
        <v>2012</v>
      </c>
      <c r="B41" s="38">
        <v>2039.039</v>
      </c>
      <c r="C41" s="38">
        <v>1052.116</v>
      </c>
      <c r="D41" s="38">
        <v>408.322</v>
      </c>
      <c r="E41" s="38">
        <v>504.37700000000001</v>
      </c>
      <c r="F41" s="38">
        <v>133.852</v>
      </c>
      <c r="G41" s="38">
        <v>4137.7060000000001</v>
      </c>
      <c r="I41" s="38">
        <v>-188.74799999999999</v>
      </c>
      <c r="K41" s="119">
        <f t="shared" si="1"/>
        <v>-1.119045252083406E-2</v>
      </c>
      <c r="L41" s="119">
        <f t="shared" si="2"/>
        <v>7.2530546420568998E-2</v>
      </c>
      <c r="M41" s="119">
        <f t="shared" si="3"/>
        <v>0.21959976105137402</v>
      </c>
      <c r="N41" s="119">
        <f t="shared" si="4"/>
        <v>-1.9767460267205994E-3</v>
      </c>
      <c r="O41" s="119">
        <f t="shared" si="5"/>
        <v>-2.896027393285161E-2</v>
      </c>
      <c r="P41" s="119">
        <f t="shared" si="6"/>
        <v>2.8998276840099368E-2</v>
      </c>
      <c r="R41" s="119" t="s">
        <v>92</v>
      </c>
      <c r="S41" s="119" t="s">
        <v>92</v>
      </c>
      <c r="T41" s="119" t="s">
        <v>92</v>
      </c>
      <c r="U41" s="119" t="s">
        <v>92</v>
      </c>
      <c r="V41" s="119" t="s">
        <v>92</v>
      </c>
      <c r="W41" s="119" t="s">
        <v>92</v>
      </c>
    </row>
    <row r="42" spans="1:23">
      <c r="A42" s="32">
        <v>2013</v>
      </c>
      <c r="B42" s="38">
        <v>1854.67</v>
      </c>
      <c r="C42" s="38">
        <v>932.25300000000004</v>
      </c>
      <c r="D42" s="38">
        <v>442.30700000000002</v>
      </c>
      <c r="E42" s="38">
        <v>497.42</v>
      </c>
      <c r="F42" s="38">
        <v>132.09300000000002</v>
      </c>
      <c r="G42" s="38">
        <v>3858.7430000000004</v>
      </c>
      <c r="I42" s="38">
        <v>28.876000000000001</v>
      </c>
      <c r="K42" s="119">
        <f t="shared" si="1"/>
        <v>-9.0419555486677794E-2</v>
      </c>
      <c r="L42" s="119">
        <f t="shared" si="2"/>
        <v>-0.11392565078375383</v>
      </c>
      <c r="M42" s="119">
        <f t="shared" si="3"/>
        <v>8.3230881510180765E-2</v>
      </c>
      <c r="N42" s="119">
        <f t="shared" si="4"/>
        <v>-1.3793253855746812E-2</v>
      </c>
      <c r="O42" s="119">
        <f t="shared" si="5"/>
        <v>-1.3141380031676642E-2</v>
      </c>
      <c r="P42" s="119">
        <f t="shared" si="6"/>
        <v>-6.7419724842702644E-2</v>
      </c>
      <c r="R42" s="119" t="s">
        <v>92</v>
      </c>
      <c r="S42" s="119" t="s">
        <v>92</v>
      </c>
      <c r="T42" s="119" t="s">
        <v>92</v>
      </c>
      <c r="U42" s="119" t="s">
        <v>92</v>
      </c>
      <c r="V42" s="119" t="s">
        <v>92</v>
      </c>
      <c r="W42" s="119" t="s">
        <v>92</v>
      </c>
    </row>
    <row r="43" spans="1:23">
      <c r="A43" s="32">
        <v>2014</v>
      </c>
      <c r="B43" s="38">
        <v>1964.0060000000001</v>
      </c>
      <c r="C43" s="38">
        <v>966.46600000000001</v>
      </c>
      <c r="D43" s="38">
        <v>487.327</v>
      </c>
      <c r="E43" s="38">
        <v>520.18600000000004</v>
      </c>
      <c r="F43" s="38">
        <v>134.12099999999998</v>
      </c>
      <c r="G43" s="38">
        <v>4072.1060000000002</v>
      </c>
      <c r="I43" s="38">
        <v>-219.96700000000001</v>
      </c>
      <c r="K43" s="119">
        <f t="shared" si="1"/>
        <v>5.8951727261453479E-2</v>
      </c>
      <c r="L43" s="119">
        <f t="shared" si="2"/>
        <v>3.6699265113654622E-2</v>
      </c>
      <c r="M43" s="119">
        <f t="shared" si="3"/>
        <v>0.10178450714096776</v>
      </c>
      <c r="N43" s="119">
        <f t="shared" si="4"/>
        <v>4.5768163724820177E-2</v>
      </c>
      <c r="O43" s="119">
        <f t="shared" si="5"/>
        <v>1.5352819604369294E-2</v>
      </c>
      <c r="P43" s="119">
        <f t="shared" si="6"/>
        <v>5.5293394766119386E-2</v>
      </c>
      <c r="R43" s="119" t="s">
        <v>92</v>
      </c>
      <c r="S43" s="119" t="s">
        <v>92</v>
      </c>
      <c r="T43" s="119" t="s">
        <v>92</v>
      </c>
      <c r="U43" s="119" t="s">
        <v>92</v>
      </c>
      <c r="V43" s="119" t="s">
        <v>92</v>
      </c>
      <c r="W43" s="119" t="s">
        <v>92</v>
      </c>
    </row>
    <row r="44" spans="1:23">
      <c r="A44" s="32">
        <v>2015</v>
      </c>
      <c r="B44" s="38">
        <v>1930.7239999999999</v>
      </c>
      <c r="C44" s="38">
        <v>959.61500000000001</v>
      </c>
      <c r="D44" s="38">
        <v>528.12599999999998</v>
      </c>
      <c r="E44" s="38">
        <v>534.81200000000001</v>
      </c>
      <c r="F44" s="38">
        <v>139.732</v>
      </c>
      <c r="G44" s="38">
        <v>4093.009</v>
      </c>
      <c r="I44" s="38">
        <v>-220.386</v>
      </c>
      <c r="K44" s="119">
        <f t="shared" si="1"/>
        <v>-1.6945976743451996E-2</v>
      </c>
      <c r="L44" s="119">
        <f t="shared" si="2"/>
        <v>-7.088712898332683E-3</v>
      </c>
      <c r="M44" s="119">
        <f t="shared" si="3"/>
        <v>8.3719966264951484E-2</v>
      </c>
      <c r="N44" s="119">
        <f t="shared" si="4"/>
        <v>2.8116865890277731E-2</v>
      </c>
      <c r="O44" s="119">
        <f t="shared" si="5"/>
        <v>4.1835357624831371E-2</v>
      </c>
      <c r="P44" s="119">
        <f t="shared" si="6"/>
        <v>5.133216080327907E-3</v>
      </c>
      <c r="R44" s="119" t="s">
        <v>92</v>
      </c>
      <c r="S44" s="119" t="s">
        <v>92</v>
      </c>
      <c r="T44" s="119" t="s">
        <v>92</v>
      </c>
      <c r="U44" s="119" t="s">
        <v>92</v>
      </c>
      <c r="V44" s="119" t="s">
        <v>92</v>
      </c>
      <c r="W44" s="119" t="s">
        <v>92</v>
      </c>
    </row>
    <row r="45" spans="1:23">
      <c r="A45" s="32">
        <v>2016</v>
      </c>
      <c r="B45" s="38">
        <v>1913.7449999999999</v>
      </c>
      <c r="C45" s="38">
        <v>904.79600000000005</v>
      </c>
      <c r="D45" s="38">
        <v>572.71600000000001</v>
      </c>
      <c r="E45" s="38">
        <v>535.92499999999995</v>
      </c>
      <c r="F45" s="38">
        <v>142.75700000000001</v>
      </c>
      <c r="G45" s="38">
        <v>4069.9389999999999</v>
      </c>
      <c r="I45" s="38">
        <v>-147.87700000000001</v>
      </c>
      <c r="K45" s="119">
        <f t="shared" si="1"/>
        <v>-8.7941103958929512E-3</v>
      </c>
      <c r="L45" s="119">
        <f t="shared" si="2"/>
        <v>-5.7126034920254476E-2</v>
      </c>
      <c r="M45" s="119">
        <f t="shared" si="3"/>
        <v>8.4430609362159847E-2</v>
      </c>
      <c r="N45" s="119">
        <f t="shared" si="4"/>
        <v>2.0811051360103416E-3</v>
      </c>
      <c r="O45" s="119">
        <f t="shared" si="5"/>
        <v>2.1648584433057616E-2</v>
      </c>
      <c r="P45" s="119">
        <f t="shared" si="6"/>
        <v>-5.6364400860101638E-3</v>
      </c>
      <c r="R45" s="119" t="s">
        <v>92</v>
      </c>
      <c r="S45" s="119" t="s">
        <v>92</v>
      </c>
      <c r="T45" s="119" t="s">
        <v>92</v>
      </c>
      <c r="U45" s="119" t="s">
        <v>92</v>
      </c>
      <c r="V45" s="119" t="s">
        <v>92</v>
      </c>
      <c r="W45" s="119" t="s">
        <v>92</v>
      </c>
    </row>
    <row r="46" spans="1:23">
      <c r="A46" s="32">
        <v>2017</v>
      </c>
      <c r="B46" s="38">
        <v>1929.5250000000001</v>
      </c>
      <c r="C46" s="38">
        <v>946.26800000000003</v>
      </c>
      <c r="D46" s="38">
        <v>605.58199999999999</v>
      </c>
      <c r="E46" s="38">
        <v>536.70000000000005</v>
      </c>
      <c r="F46" s="38">
        <v>149.19499999999999</v>
      </c>
      <c r="G46" s="38">
        <v>4167.2699999999995</v>
      </c>
      <c r="I46" s="38">
        <v>-228.07599999999999</v>
      </c>
      <c r="K46" s="119">
        <f t="shared" si="1"/>
        <v>8.2456126599939061E-3</v>
      </c>
      <c r="L46" s="119">
        <f t="shared" si="2"/>
        <v>4.583574640029342E-2</v>
      </c>
      <c r="M46" s="119">
        <f t="shared" si="3"/>
        <v>5.7386208871412769E-2</v>
      </c>
      <c r="N46" s="119">
        <f t="shared" si="4"/>
        <v>1.4460978681720693E-3</v>
      </c>
      <c r="O46" s="119">
        <f t="shared" si="5"/>
        <v>4.509761342701224E-2</v>
      </c>
      <c r="P46" s="119">
        <f t="shared" si="6"/>
        <v>2.391460903959497E-2</v>
      </c>
      <c r="R46" s="119" t="s">
        <v>92</v>
      </c>
      <c r="S46" s="119" t="s">
        <v>92</v>
      </c>
      <c r="T46" s="119" t="s">
        <v>92</v>
      </c>
      <c r="U46" s="119" t="s">
        <v>92</v>
      </c>
      <c r="V46" s="119" t="s">
        <v>92</v>
      </c>
      <c r="W46" s="119" t="s">
        <v>92</v>
      </c>
    </row>
    <row r="47" spans="1:23">
      <c r="A47" s="32">
        <v>2018</v>
      </c>
      <c r="B47" s="38">
        <v>1883.0160000000001</v>
      </c>
      <c r="C47" s="38">
        <v>965.95399999999995</v>
      </c>
      <c r="D47" s="38">
        <v>554.19200000000001</v>
      </c>
      <c r="E47" s="38">
        <v>481.584</v>
      </c>
      <c r="F47" s="38">
        <v>148.60300000000001</v>
      </c>
      <c r="G47" s="38">
        <v>4033.3490000000002</v>
      </c>
      <c r="I47" s="38">
        <v>-138.77699999999999</v>
      </c>
      <c r="K47" s="119">
        <f t="shared" si="1"/>
        <v>-2.4103859758230706E-2</v>
      </c>
      <c r="L47" s="119">
        <f t="shared" si="2"/>
        <v>2.0803831472690604E-2</v>
      </c>
      <c r="M47" s="119">
        <f t="shared" si="3"/>
        <v>-8.486051434818076E-2</v>
      </c>
      <c r="N47" s="119">
        <f t="shared" si="4"/>
        <v>-0.1026942425936278</v>
      </c>
      <c r="O47" s="119">
        <f t="shared" si="5"/>
        <v>-3.9679613928079727E-3</v>
      </c>
      <c r="P47" s="119">
        <f t="shared" si="6"/>
        <v>-3.2136386651212767E-2</v>
      </c>
      <c r="R47" s="119" t="s">
        <v>92</v>
      </c>
      <c r="S47" s="119" t="s">
        <v>92</v>
      </c>
      <c r="T47" s="119" t="s">
        <v>92</v>
      </c>
      <c r="U47" s="119" t="s">
        <v>92</v>
      </c>
      <c r="V47" s="119" t="s">
        <v>92</v>
      </c>
      <c r="W47" s="119" t="s">
        <v>92</v>
      </c>
    </row>
    <row r="48" spans="1:23">
      <c r="A48" s="32">
        <v>2019</v>
      </c>
      <c r="B48" s="38">
        <v>1909.15</v>
      </c>
      <c r="C48" s="38">
        <v>1111.9469999999999</v>
      </c>
      <c r="D48" s="38">
        <v>530.71399999999994</v>
      </c>
      <c r="E48" s="38">
        <v>500.21100000000001</v>
      </c>
      <c r="F48" s="38">
        <v>151.744</v>
      </c>
      <c r="G48" s="38">
        <v>4203.7659999999996</v>
      </c>
      <c r="I48" s="38">
        <v>-298.52100000000002</v>
      </c>
      <c r="K48" s="119">
        <f t="shared" si="1"/>
        <v>1.3878798693160332E-2</v>
      </c>
      <c r="L48" s="119">
        <f t="shared" si="2"/>
        <v>0.15113866705867984</v>
      </c>
      <c r="M48" s="119">
        <f t="shared" si="3"/>
        <v>-4.2364379132142083E-2</v>
      </c>
      <c r="N48" s="119">
        <f t="shared" si="4"/>
        <v>3.8678610585069384E-2</v>
      </c>
      <c r="O48" s="119">
        <f t="shared" si="5"/>
        <v>2.1136854572249453E-2</v>
      </c>
      <c r="P48" s="119">
        <f t="shared" si="6"/>
        <v>4.2251984641051177E-2</v>
      </c>
      <c r="R48" s="119" t="s">
        <v>92</v>
      </c>
      <c r="S48" s="119" t="s">
        <v>92</v>
      </c>
      <c r="T48" s="119" t="s">
        <v>92</v>
      </c>
      <c r="U48" s="119" t="s">
        <v>92</v>
      </c>
      <c r="V48" s="119" t="s">
        <v>92</v>
      </c>
      <c r="W48" s="119" t="s">
        <v>92</v>
      </c>
    </row>
    <row r="49" spans="1:23">
      <c r="A49" s="32">
        <v>2020</v>
      </c>
      <c r="B49" s="38">
        <v>1932.0740000000001</v>
      </c>
      <c r="C49" s="38">
        <v>1174.652</v>
      </c>
      <c r="D49" s="38">
        <v>600.654</v>
      </c>
      <c r="E49" s="38">
        <v>532.08000000000004</v>
      </c>
      <c r="F49" s="38">
        <v>156.81900000000002</v>
      </c>
      <c r="G49" s="38">
        <v>4396.2790000000005</v>
      </c>
      <c r="I49" s="38">
        <v>-405.19600000000003</v>
      </c>
      <c r="K49" s="119">
        <f t="shared" ref="K49:K50" si="7">B49/B48-1</f>
        <v>1.2007437865018344E-2</v>
      </c>
      <c r="L49" s="119">
        <f t="shared" ref="L49:L50" si="8">C49/C48-1</f>
        <v>5.639207624104392E-2</v>
      </c>
      <c r="M49" s="119">
        <f t="shared" ref="M49:M50" si="9">D49/D48-1</f>
        <v>0.13178472774413352</v>
      </c>
      <c r="N49" s="119">
        <f t="shared" ref="N49:N50" si="10">E49/E48-1</f>
        <v>6.3711113909930006E-2</v>
      </c>
      <c r="O49" s="119">
        <f t="shared" ref="O49:O50" si="11">F49/F48-1</f>
        <v>3.3444485449177774E-2</v>
      </c>
      <c r="P49" s="119">
        <f t="shared" ref="P49:P50" si="12">G49/G48-1</f>
        <v>4.5795365393792364E-2</v>
      </c>
      <c r="R49" s="119" t="s">
        <v>92</v>
      </c>
      <c r="S49" s="119" t="s">
        <v>92</v>
      </c>
      <c r="T49" s="119" t="s">
        <v>92</v>
      </c>
      <c r="U49" s="119" t="s">
        <v>92</v>
      </c>
      <c r="V49" s="119" t="s">
        <v>92</v>
      </c>
      <c r="W49" s="119" t="s">
        <v>92</v>
      </c>
    </row>
    <row r="50" spans="1:23">
      <c r="A50" s="32">
        <v>2021</v>
      </c>
      <c r="B50" s="38">
        <v>1806.931</v>
      </c>
      <c r="C50" s="38">
        <v>1283.231</v>
      </c>
      <c r="D50" s="38">
        <v>656.28199999999993</v>
      </c>
      <c r="E50" s="38">
        <v>524.27</v>
      </c>
      <c r="F50" s="38">
        <v>160.226</v>
      </c>
      <c r="G50" s="38">
        <v>4430.9399999999996</v>
      </c>
      <c r="I50" s="38">
        <v>-362.65699999999998</v>
      </c>
      <c r="K50" s="119">
        <f t="shared" si="7"/>
        <v>-6.4771328634410485E-2</v>
      </c>
      <c r="L50" s="119">
        <f t="shared" si="8"/>
        <v>9.2435036078770461E-2</v>
      </c>
      <c r="M50" s="119">
        <f t="shared" si="9"/>
        <v>9.2612385832775423E-2</v>
      </c>
      <c r="N50" s="119">
        <f t="shared" si="10"/>
        <v>-1.4678243873101904E-2</v>
      </c>
      <c r="O50" s="119">
        <f t="shared" si="11"/>
        <v>2.172568375005568E-2</v>
      </c>
      <c r="P50" s="119">
        <f t="shared" si="12"/>
        <v>7.8841674971035225E-3</v>
      </c>
      <c r="R50" s="119" t="s">
        <v>92</v>
      </c>
      <c r="S50" s="119" t="s">
        <v>92</v>
      </c>
      <c r="T50" s="119" t="s">
        <v>92</v>
      </c>
      <c r="U50" s="119" t="s">
        <v>92</v>
      </c>
      <c r="V50" s="119" t="s">
        <v>92</v>
      </c>
      <c r="W50" s="119" t="s">
        <v>92</v>
      </c>
    </row>
    <row r="51" spans="1:23">
      <c r="A51" s="32">
        <v>2022</v>
      </c>
      <c r="B51" s="38">
        <v>1594.9829999999999</v>
      </c>
      <c r="C51" s="38">
        <v>1062.6300000000001</v>
      </c>
      <c r="D51" s="38">
        <v>603.68299999999999</v>
      </c>
      <c r="E51" s="38">
        <v>469.17099999999999</v>
      </c>
      <c r="F51" s="38">
        <v>160.85399999999998</v>
      </c>
      <c r="G51" s="38">
        <v>3891.3209999999999</v>
      </c>
      <c r="I51" s="38">
        <v>119.45699999999999</v>
      </c>
      <c r="K51" s="119">
        <f t="shared" ref="K51" si="13">B51/B50-1</f>
        <v>-0.1172972293906076</v>
      </c>
      <c r="L51" s="119">
        <f t="shared" ref="L51" si="14">C51/C50-1</f>
        <v>-0.1719105913120863</v>
      </c>
      <c r="M51" s="119">
        <f t="shared" ref="M51" si="15">D51/D50-1</f>
        <v>-8.0146949024961778E-2</v>
      </c>
      <c r="N51" s="119">
        <f t="shared" ref="N51" si="16">E51/E50-1</f>
        <v>-0.1050966105251111</v>
      </c>
      <c r="O51" s="119">
        <f t="shared" ref="O51" si="17">F51/F50-1</f>
        <v>3.919463757442454E-3</v>
      </c>
      <c r="P51" s="119">
        <f t="shared" ref="P51" si="18">G51/G50-1</f>
        <v>-0.12178431664612921</v>
      </c>
      <c r="R51" s="119" t="s">
        <v>92</v>
      </c>
      <c r="S51" s="119" t="s">
        <v>92</v>
      </c>
      <c r="T51" s="119" t="s">
        <v>92</v>
      </c>
      <c r="U51" s="119" t="s">
        <v>92</v>
      </c>
      <c r="V51" s="119" t="s">
        <v>92</v>
      </c>
      <c r="W51" s="119" t="s">
        <v>92</v>
      </c>
    </row>
    <row r="52" spans="1:23">
      <c r="A52" s="33"/>
      <c r="K52" s="120"/>
      <c r="R52" s="120"/>
    </row>
    <row r="53" spans="1:23">
      <c r="A53" s="32" t="s">
        <v>49</v>
      </c>
      <c r="B53" s="36">
        <v>1890.9</v>
      </c>
      <c r="C53" s="36">
        <v>1059.5820000000001</v>
      </c>
      <c r="D53" s="38">
        <v>553.17700000000002</v>
      </c>
      <c r="E53" s="38">
        <v>495.75599999999997</v>
      </c>
      <c r="F53" s="38">
        <v>148.46899999999999</v>
      </c>
      <c r="G53" s="38">
        <v>4147.884</v>
      </c>
      <c r="I53" s="38">
        <v>-235.69499999999999</v>
      </c>
      <c r="K53" s="120" t="s">
        <v>92</v>
      </c>
      <c r="L53" s="120" t="s">
        <v>92</v>
      </c>
      <c r="M53" s="120" t="s">
        <v>92</v>
      </c>
      <c r="N53" s="120" t="s">
        <v>92</v>
      </c>
      <c r="O53" s="120" t="s">
        <v>92</v>
      </c>
      <c r="P53" s="120" t="s">
        <v>92</v>
      </c>
      <c r="R53" s="120" t="s">
        <v>92</v>
      </c>
      <c r="S53" s="120" t="s">
        <v>92</v>
      </c>
      <c r="T53" s="120" t="s">
        <v>92</v>
      </c>
      <c r="U53" s="120" t="s">
        <v>92</v>
      </c>
      <c r="V53" s="120" t="s">
        <v>92</v>
      </c>
      <c r="W53" s="120" t="s">
        <v>92</v>
      </c>
    </row>
    <row r="54" spans="1:23">
      <c r="A54" s="32" t="s">
        <v>50</v>
      </c>
      <c r="B54" s="36">
        <v>1913.3589999999999</v>
      </c>
      <c r="C54" s="36">
        <v>1103.7059999999999</v>
      </c>
      <c r="D54" s="38">
        <v>567.71799999999996</v>
      </c>
      <c r="E54" s="38">
        <v>509.85199999999998</v>
      </c>
      <c r="F54" s="38">
        <v>153.393</v>
      </c>
      <c r="G54" s="38">
        <v>4248.0279999999993</v>
      </c>
      <c r="H54" s="39"/>
      <c r="I54" s="38">
        <v>-314.80900000000003</v>
      </c>
      <c r="K54" s="120" t="s">
        <v>92</v>
      </c>
      <c r="L54" s="120" t="s">
        <v>92</v>
      </c>
      <c r="M54" s="120" t="s">
        <v>92</v>
      </c>
      <c r="N54" s="120" t="s">
        <v>92</v>
      </c>
      <c r="O54" s="120" t="s">
        <v>92</v>
      </c>
      <c r="P54" s="120" t="s">
        <v>92</v>
      </c>
      <c r="R54" s="128">
        <f>B54/B53-1</f>
        <v>1.1877412872177251E-2</v>
      </c>
      <c r="S54" s="128">
        <f t="shared" ref="S54:W54" si="19">C54/C53-1</f>
        <v>4.1642836514776294E-2</v>
      </c>
      <c r="T54" s="128">
        <f t="shared" si="19"/>
        <v>2.6286342346120595E-2</v>
      </c>
      <c r="U54" s="128">
        <f t="shared" si="19"/>
        <v>2.8433342208667112E-2</v>
      </c>
      <c r="V54" s="128">
        <f t="shared" si="19"/>
        <v>3.3165172527598319E-2</v>
      </c>
      <c r="W54" s="128">
        <f t="shared" si="19"/>
        <v>2.4143394559732023E-2</v>
      </c>
    </row>
    <row r="55" spans="1:23">
      <c r="A55" s="32" t="s">
        <v>51</v>
      </c>
      <c r="B55" s="36">
        <v>1921.7850000000001</v>
      </c>
      <c r="C55" s="36">
        <v>1137.482</v>
      </c>
      <c r="D55" s="38">
        <v>582.8420000000001</v>
      </c>
      <c r="E55" s="38">
        <v>519.58900000000006</v>
      </c>
      <c r="F55" s="38">
        <v>152.91800000000001</v>
      </c>
      <c r="G55" s="38">
        <v>4314.616</v>
      </c>
      <c r="I55" s="38">
        <v>-345.8</v>
      </c>
      <c r="K55" s="120" t="s">
        <v>92</v>
      </c>
      <c r="L55" s="120" t="s">
        <v>92</v>
      </c>
      <c r="M55" s="120" t="s">
        <v>92</v>
      </c>
      <c r="N55" s="120" t="s">
        <v>92</v>
      </c>
      <c r="O55" s="120" t="s">
        <v>92</v>
      </c>
      <c r="P55" s="120" t="s">
        <v>92</v>
      </c>
      <c r="R55" s="128">
        <f t="shared" ref="R55:R57" si="20">B55/B54-1</f>
        <v>4.4037736776005865E-3</v>
      </c>
      <c r="S55" s="128">
        <f t="shared" ref="S55:S58" si="21">C55/C54-1</f>
        <v>3.0602352438058755E-2</v>
      </c>
      <c r="T55" s="128">
        <f t="shared" ref="T55:T58" si="22">D55/D54-1</f>
        <v>2.6639986753987266E-2</v>
      </c>
      <c r="U55" s="128">
        <f t="shared" ref="U55:U58" si="23">E55/E54-1</f>
        <v>1.909769894008484E-2</v>
      </c>
      <c r="V55" s="128">
        <f t="shared" ref="V55:V58" si="24">F55/F54-1</f>
        <v>-3.0966210974424646E-3</v>
      </c>
      <c r="W55" s="128">
        <f t="shared" ref="W55:W58" si="25">G55/G54-1</f>
        <v>1.5675037923478907E-2</v>
      </c>
    </row>
    <row r="56" spans="1:23">
      <c r="A56" s="32" t="s">
        <v>52</v>
      </c>
      <c r="B56" s="36">
        <v>1932.0740000000001</v>
      </c>
      <c r="C56" s="36">
        <v>1174.652</v>
      </c>
      <c r="D56" s="38">
        <v>600.654</v>
      </c>
      <c r="E56" s="38">
        <v>532.08000000000004</v>
      </c>
      <c r="F56" s="38">
        <v>156.81900000000002</v>
      </c>
      <c r="G56" s="38">
        <v>4396.2790000000005</v>
      </c>
      <c r="I56" s="38">
        <v>-405.19600000000003</v>
      </c>
      <c r="K56" s="120" t="s">
        <v>92</v>
      </c>
      <c r="L56" s="120" t="s">
        <v>92</v>
      </c>
      <c r="M56" s="120" t="s">
        <v>92</v>
      </c>
      <c r="N56" s="120" t="s">
        <v>92</v>
      </c>
      <c r="O56" s="120" t="s">
        <v>92</v>
      </c>
      <c r="P56" s="120" t="s">
        <v>92</v>
      </c>
      <c r="R56" s="128">
        <f t="shared" si="20"/>
        <v>5.3538767343901394E-3</v>
      </c>
      <c r="S56" s="128">
        <f t="shared" si="21"/>
        <v>3.2677440170481908E-2</v>
      </c>
      <c r="T56" s="128">
        <f t="shared" si="22"/>
        <v>3.0560597897886455E-2</v>
      </c>
      <c r="U56" s="128">
        <f t="shared" si="23"/>
        <v>2.40401548146707E-2</v>
      </c>
      <c r="V56" s="128">
        <f t="shared" si="24"/>
        <v>2.5510404268954678E-2</v>
      </c>
      <c r="W56" s="128">
        <f t="shared" si="25"/>
        <v>1.8927060948181751E-2</v>
      </c>
    </row>
    <row r="57" spans="1:23">
      <c r="A57" s="32" t="s">
        <v>53</v>
      </c>
      <c r="B57" s="36">
        <v>1891.616</v>
      </c>
      <c r="C57" s="36">
        <v>1193.0419999999999</v>
      </c>
      <c r="D57" s="38">
        <v>611.0870000000001</v>
      </c>
      <c r="E57" s="38">
        <v>525.06100000000004</v>
      </c>
      <c r="F57" s="38">
        <v>159.35900000000001</v>
      </c>
      <c r="G57" s="38">
        <v>4380.165</v>
      </c>
      <c r="I57" s="38">
        <v>-362.61399999999998</v>
      </c>
      <c r="K57" s="119">
        <f>B57/B53-1</f>
        <v>3.7865566661365868E-4</v>
      </c>
      <c r="L57" s="119">
        <f t="shared" ref="L57:P59" si="26">C57/C53-1</f>
        <v>0.12595532955448441</v>
      </c>
      <c r="M57" s="119">
        <f t="shared" si="26"/>
        <v>0.10468620351171509</v>
      </c>
      <c r="N57" s="119">
        <f t="shared" si="26"/>
        <v>5.9111740452964856E-2</v>
      </c>
      <c r="O57" s="119">
        <f t="shared" si="26"/>
        <v>7.3348645171719351E-2</v>
      </c>
      <c r="P57" s="119">
        <f t="shared" si="26"/>
        <v>5.5999878492262622E-2</v>
      </c>
      <c r="R57" s="128">
        <f t="shared" si="20"/>
        <v>-2.0940191731786739E-2</v>
      </c>
      <c r="S57" s="128">
        <f t="shared" si="21"/>
        <v>1.5655700581959531E-2</v>
      </c>
      <c r="T57" s="128">
        <f t="shared" si="22"/>
        <v>1.7369400686585212E-2</v>
      </c>
      <c r="U57" s="128">
        <f t="shared" si="23"/>
        <v>-1.3191625319500799E-2</v>
      </c>
      <c r="V57" s="128">
        <f t="shared" si="24"/>
        <v>1.6197016943100051E-2</v>
      </c>
      <c r="W57" s="128">
        <f t="shared" si="25"/>
        <v>-3.6653724661243059E-3</v>
      </c>
    </row>
    <row r="58" spans="1:23">
      <c r="A58" s="32" t="s">
        <v>54</v>
      </c>
      <c r="B58" s="36">
        <v>1885.902</v>
      </c>
      <c r="C58" s="36">
        <v>1239.808</v>
      </c>
      <c r="D58" s="38">
        <v>630.58499999999992</v>
      </c>
      <c r="E58" s="38">
        <v>529.54899999999998</v>
      </c>
      <c r="F58" s="38">
        <v>158.64699999999999</v>
      </c>
      <c r="G58" s="38">
        <v>4444.491</v>
      </c>
      <c r="I58" s="38">
        <v>-403.98</v>
      </c>
      <c r="K58" s="119">
        <f t="shared" ref="K58:K59" si="27">B58/B54-1</f>
        <v>-1.4350155929963915E-2</v>
      </c>
      <c r="L58" s="119">
        <f t="shared" si="26"/>
        <v>0.12331363605887802</v>
      </c>
      <c r="M58" s="119">
        <f t="shared" si="26"/>
        <v>0.11073631626969727</v>
      </c>
      <c r="N58" s="119">
        <f t="shared" si="26"/>
        <v>3.8632779708621223E-2</v>
      </c>
      <c r="O58" s="119">
        <f t="shared" si="26"/>
        <v>3.4251888938869435E-2</v>
      </c>
      <c r="P58" s="119">
        <f t="shared" si="26"/>
        <v>4.6248047329255026E-2</v>
      </c>
      <c r="R58" s="128">
        <f>B58/B57-1</f>
        <v>-3.0206976468796221E-3</v>
      </c>
      <c r="S58" s="128">
        <f t="shared" si="21"/>
        <v>3.9198955275673519E-2</v>
      </c>
      <c r="T58" s="128">
        <f t="shared" si="22"/>
        <v>3.1907077061040123E-2</v>
      </c>
      <c r="U58" s="128">
        <f t="shared" si="23"/>
        <v>8.5475782813804191E-3</v>
      </c>
      <c r="V58" s="128">
        <f t="shared" si="24"/>
        <v>-4.46789952246196E-3</v>
      </c>
      <c r="W58" s="128">
        <f t="shared" si="25"/>
        <v>1.4685748139624977E-2</v>
      </c>
    </row>
    <row r="59" spans="1:23">
      <c r="A59" s="32" t="s">
        <v>55</v>
      </c>
      <c r="B59" s="36">
        <v>1833.616</v>
      </c>
      <c r="C59" s="36">
        <v>1256.425</v>
      </c>
      <c r="D59" s="38">
        <v>641.08900000000006</v>
      </c>
      <c r="E59" s="38">
        <v>522.78</v>
      </c>
      <c r="F59" s="38">
        <v>159.23399999999998</v>
      </c>
      <c r="G59" s="38">
        <v>4413.1440000000002</v>
      </c>
      <c r="I59" s="38">
        <v>-354.15</v>
      </c>
      <c r="K59" s="119">
        <f t="shared" si="27"/>
        <v>-4.5878701311541148E-2</v>
      </c>
      <c r="L59" s="119">
        <f t="shared" si="26"/>
        <v>0.10456692941075119</v>
      </c>
      <c r="M59" s="119">
        <f t="shared" si="26"/>
        <v>9.9936174812384815E-2</v>
      </c>
      <c r="N59" s="119">
        <f t="shared" si="26"/>
        <v>6.1413925237061573E-3</v>
      </c>
      <c r="O59" s="119">
        <f t="shared" si="26"/>
        <v>4.1303182097594648E-2</v>
      </c>
      <c r="P59" s="119">
        <f t="shared" si="26"/>
        <v>2.2835867664700693E-2</v>
      </c>
      <c r="R59" s="128">
        <f t="shared" ref="R59" si="28">B59/B58-1</f>
        <v>-2.7724664378106612E-2</v>
      </c>
      <c r="S59" s="128">
        <f t="shared" ref="S59" si="29">C59/C58-1</f>
        <v>1.3402881736526817E-2</v>
      </c>
      <c r="T59" s="128">
        <f t="shared" ref="T59" si="30">D59/D58-1</f>
        <v>1.6657548149734192E-2</v>
      </c>
      <c r="U59" s="128">
        <f t="shared" ref="U59" si="31">E59/E58-1</f>
        <v>-1.278257536129801E-2</v>
      </c>
      <c r="V59" s="128">
        <f t="shared" ref="V59" si="32">F59/F58-1</f>
        <v>3.7000384501439942E-3</v>
      </c>
      <c r="W59" s="128">
        <f t="shared" ref="W59:W61" si="33">G59/G58-1</f>
        <v>-7.0530011198132181E-3</v>
      </c>
    </row>
    <row r="60" spans="1:23">
      <c r="A60" s="32" t="s">
        <v>56</v>
      </c>
      <c r="B60" s="36">
        <v>1806.931</v>
      </c>
      <c r="C60" s="36">
        <v>1283.231</v>
      </c>
      <c r="D60" s="38">
        <v>656.28199999999993</v>
      </c>
      <c r="E60" s="38">
        <v>524.27</v>
      </c>
      <c r="F60" s="38">
        <v>160.226</v>
      </c>
      <c r="G60" s="38">
        <v>4430.9399999999996</v>
      </c>
      <c r="I60" s="38">
        <v>-362.65699999999998</v>
      </c>
      <c r="K60" s="119">
        <f t="shared" ref="K60" si="34">B60/B56-1</f>
        <v>-6.4771328634410485E-2</v>
      </c>
      <c r="L60" s="119">
        <f t="shared" ref="L60" si="35">C60/C56-1</f>
        <v>9.2435036078770461E-2</v>
      </c>
      <c r="M60" s="119">
        <f t="shared" ref="M60" si="36">D60/D56-1</f>
        <v>9.2612385832775423E-2</v>
      </c>
      <c r="N60" s="119">
        <f t="shared" ref="N60" si="37">E60/E56-1</f>
        <v>-1.4678243873101904E-2</v>
      </c>
      <c r="O60" s="119">
        <f t="shared" ref="O60" si="38">F60/F56-1</f>
        <v>2.172568375005568E-2</v>
      </c>
      <c r="P60" s="119">
        <f t="shared" ref="P60" si="39">G60/G56-1</f>
        <v>7.8841674971035225E-3</v>
      </c>
      <c r="R60" s="128">
        <f t="shared" ref="R60" si="40">B60/B59-1</f>
        <v>-1.4553210704967623E-2</v>
      </c>
      <c r="S60" s="128">
        <f t="shared" ref="S60" si="41">C60/C59-1</f>
        <v>2.1335137393796E-2</v>
      </c>
      <c r="T60" s="128">
        <f t="shared" ref="T60" si="42">D60/D59-1</f>
        <v>2.3698737616773657E-2</v>
      </c>
      <c r="U60" s="128">
        <f t="shared" ref="U60" si="43">E60/E59-1</f>
        <v>2.8501472894908453E-3</v>
      </c>
      <c r="V60" s="128">
        <f t="shared" ref="V60" si="44">F60/F59-1</f>
        <v>6.2298252885690797E-3</v>
      </c>
      <c r="W60" s="128">
        <f t="shared" si="33"/>
        <v>4.0324992794251724E-3</v>
      </c>
    </row>
    <row r="61" spans="1:23">
      <c r="A61" s="32" t="s">
        <v>102</v>
      </c>
      <c r="B61" s="36">
        <v>1652.4880000000001</v>
      </c>
      <c r="C61" s="36">
        <v>1197.491</v>
      </c>
      <c r="D61" s="38">
        <v>632.58600000000001</v>
      </c>
      <c r="E61" s="38">
        <v>490.28800000000001</v>
      </c>
      <c r="F61" s="38">
        <v>160.31299999999999</v>
      </c>
      <c r="G61" s="38">
        <v>4133.1660000000002</v>
      </c>
      <c r="I61" s="38">
        <v>-86.058000000000007</v>
      </c>
      <c r="K61" s="119">
        <f t="shared" ref="K61:K63" si="45">B61/B57-1</f>
        <v>-0.12641466344120578</v>
      </c>
      <c r="L61" s="119">
        <f t="shared" ref="L61:L63" si="46">C61/C57-1</f>
        <v>3.7291226964348834E-3</v>
      </c>
      <c r="M61" s="119">
        <f t="shared" ref="M61:M63" si="47">D61/D57-1</f>
        <v>3.5181569891030051E-2</v>
      </c>
      <c r="N61" s="119">
        <f t="shared" ref="N61:N63" si="48">E61/E57-1</f>
        <v>-6.6226590815162467E-2</v>
      </c>
      <c r="O61" s="119">
        <f t="shared" ref="O61:O63" si="49">F61/F57-1</f>
        <v>5.9864833489164937E-3</v>
      </c>
      <c r="P61" s="119">
        <f t="shared" ref="P61:P63" si="50">G61/G57-1</f>
        <v>-5.6390341459739535E-2</v>
      </c>
      <c r="R61" s="128">
        <f t="shared" ref="R61:R63" si="51">B61/B60-1</f>
        <v>-8.5472549864936687E-2</v>
      </c>
      <c r="S61" s="128">
        <f t="shared" ref="S61:S63" si="52">C61/C60-1</f>
        <v>-6.6815717513058814E-2</v>
      </c>
      <c r="T61" s="128">
        <f t="shared" ref="T61:T63" si="53">D61/D60-1</f>
        <v>-3.6106429857896361E-2</v>
      </c>
      <c r="U61" s="128">
        <f t="shared" ref="U61:U63" si="54">E61/E60-1</f>
        <v>-6.4817746580960178E-2</v>
      </c>
      <c r="V61" s="128">
        <f t="shared" ref="V61:V63" si="55">F61/F60-1</f>
        <v>5.4298303646094226E-4</v>
      </c>
      <c r="W61" s="128">
        <f t="shared" si="33"/>
        <v>-6.7203347370986655E-2</v>
      </c>
    </row>
    <row r="62" spans="1:23">
      <c r="A62" s="32" t="s">
        <v>103</v>
      </c>
      <c r="B62" s="36">
        <v>1612.354</v>
      </c>
      <c r="C62" s="36">
        <v>1116.123</v>
      </c>
      <c r="D62" s="38">
        <v>621.46500000000003</v>
      </c>
      <c r="E62" s="38">
        <v>470.72500000000002</v>
      </c>
      <c r="F62" s="38">
        <v>160.761</v>
      </c>
      <c r="G62" s="38">
        <v>3981.4279999999999</v>
      </c>
      <c r="I62" s="38">
        <v>69.286000000000001</v>
      </c>
      <c r="K62" s="119">
        <f t="shared" si="45"/>
        <v>-0.1450488943752114</v>
      </c>
      <c r="L62" s="119">
        <f t="shared" si="46"/>
        <v>-9.9761414670658688E-2</v>
      </c>
      <c r="M62" s="119">
        <f t="shared" si="47"/>
        <v>-1.4462760769761274E-2</v>
      </c>
      <c r="N62" s="119">
        <f t="shared" si="48"/>
        <v>-0.11108320476480926</v>
      </c>
      <c r="O62" s="119">
        <f t="shared" si="49"/>
        <v>1.3325181062358693E-2</v>
      </c>
      <c r="P62" s="119">
        <f t="shared" si="50"/>
        <v>-0.10418808362982401</v>
      </c>
      <c r="R62" s="128">
        <f t="shared" si="51"/>
        <v>-2.4287014489666525E-2</v>
      </c>
      <c r="S62" s="128">
        <f t="shared" si="52"/>
        <v>-6.794873614916519E-2</v>
      </c>
      <c r="T62" s="128">
        <f t="shared" si="53"/>
        <v>-1.7580218341853859E-2</v>
      </c>
      <c r="U62" s="128">
        <f t="shared" si="54"/>
        <v>-3.9901037757399727E-2</v>
      </c>
      <c r="V62" s="128">
        <f t="shared" si="55"/>
        <v>2.7945331944383422E-3</v>
      </c>
      <c r="W62" s="128">
        <f t="shared" ref="W62:W63" si="56">G62/G61-1</f>
        <v>-3.6712292707333893E-2</v>
      </c>
    </row>
    <row r="63" spans="1:23">
      <c r="A63" s="32" t="s">
        <v>104</v>
      </c>
      <c r="B63" s="36">
        <v>1538.2619999999999</v>
      </c>
      <c r="C63" s="36">
        <v>1054.8230000000001</v>
      </c>
      <c r="D63" s="38">
        <v>605.60700000000008</v>
      </c>
      <c r="E63" s="38">
        <v>448.358</v>
      </c>
      <c r="F63" s="38">
        <v>161.91300000000001</v>
      </c>
      <c r="G63" s="38">
        <v>3808.9630000000002</v>
      </c>
      <c r="I63" s="38">
        <v>224.828</v>
      </c>
      <c r="K63" s="119">
        <f t="shared" si="45"/>
        <v>-0.16107734662001205</v>
      </c>
      <c r="L63" s="119">
        <f t="shared" si="46"/>
        <v>-0.16045685178184121</v>
      </c>
      <c r="M63" s="119">
        <f t="shared" si="47"/>
        <v>-5.5346449556925692E-2</v>
      </c>
      <c r="N63" s="119">
        <f t="shared" si="48"/>
        <v>-0.14235816213321084</v>
      </c>
      <c r="O63" s="119">
        <f t="shared" si="49"/>
        <v>1.6824296318625587E-2</v>
      </c>
      <c r="P63" s="119">
        <f t="shared" si="50"/>
        <v>-0.13690489138808981</v>
      </c>
      <c r="R63" s="128">
        <f t="shared" si="51"/>
        <v>-4.5952687809252879E-2</v>
      </c>
      <c r="S63" s="128">
        <f t="shared" si="52"/>
        <v>-5.4922262152110379E-2</v>
      </c>
      <c r="T63" s="128">
        <f t="shared" si="53"/>
        <v>-2.5517124858197904E-2</v>
      </c>
      <c r="U63" s="128">
        <f t="shared" si="54"/>
        <v>-4.7516065643422367E-2</v>
      </c>
      <c r="V63" s="128">
        <f t="shared" si="55"/>
        <v>7.1659171067610661E-3</v>
      </c>
      <c r="W63" s="128">
        <f t="shared" si="56"/>
        <v>-4.3317372560799705E-2</v>
      </c>
    </row>
    <row r="64" spans="1:23">
      <c r="A64" s="32" t="s">
        <v>105</v>
      </c>
      <c r="B64" s="36">
        <v>1594.9829999999999</v>
      </c>
      <c r="C64" s="36">
        <v>1062.6300000000001</v>
      </c>
      <c r="D64" s="38">
        <v>603.68299999999999</v>
      </c>
      <c r="E64" s="38">
        <v>469.17099999999999</v>
      </c>
      <c r="F64" s="38">
        <v>160.85399999999998</v>
      </c>
      <c r="G64" s="38">
        <v>3891.3209999999999</v>
      </c>
      <c r="I64" s="38">
        <v>119.45699999999999</v>
      </c>
      <c r="K64" s="119">
        <f t="shared" ref="K64" si="57">B64/B60-1</f>
        <v>-0.1172972293906076</v>
      </c>
      <c r="L64" s="119">
        <f t="shared" ref="L64" si="58">C64/C60-1</f>
        <v>-0.1719105913120863</v>
      </c>
      <c r="M64" s="119">
        <f t="shared" ref="M64" si="59">D64/D60-1</f>
        <v>-8.0146949024961778E-2</v>
      </c>
      <c r="N64" s="119">
        <f t="shared" ref="N64" si="60">E64/E60-1</f>
        <v>-0.1050966105251111</v>
      </c>
      <c r="O64" s="119">
        <f t="shared" ref="O64" si="61">F64/F60-1</f>
        <v>3.919463757442454E-3</v>
      </c>
      <c r="P64" s="119">
        <f t="shared" ref="P64" si="62">G64/G60-1</f>
        <v>-0.12178431664612921</v>
      </c>
      <c r="R64" s="128">
        <f t="shared" ref="R64" si="63">B64/B63-1</f>
        <v>3.687343248419328E-2</v>
      </c>
      <c r="S64" s="128">
        <f t="shared" ref="S64" si="64">C64/C63-1</f>
        <v>7.4012417249149642E-3</v>
      </c>
      <c r="T64" s="128">
        <f t="shared" ref="T64" si="65">D64/D63-1</f>
        <v>-3.1769778090413592E-3</v>
      </c>
      <c r="U64" s="128">
        <f t="shared" ref="U64" si="66">E64/E63-1</f>
        <v>4.6420494337114482E-2</v>
      </c>
      <c r="V64" s="128">
        <f t="shared" ref="V64" si="67">F64/F63-1</f>
        <v>-6.5405495543904291E-3</v>
      </c>
      <c r="W64" s="128">
        <f t="shared" ref="W64" si="68">G64/G63-1</f>
        <v>2.1622158051942231E-2</v>
      </c>
    </row>
    <row r="65" spans="1:23">
      <c r="A65" s="32"/>
      <c r="B65" s="36"/>
      <c r="C65" s="36"/>
      <c r="D65" s="38"/>
      <c r="E65" s="38"/>
      <c r="F65" s="38"/>
      <c r="G65" s="38"/>
      <c r="I65" s="38"/>
      <c r="K65" s="119"/>
      <c r="L65" s="119"/>
      <c r="M65" s="119"/>
      <c r="N65" s="119"/>
      <c r="O65" s="119"/>
      <c r="P65" s="119"/>
      <c r="R65" s="128"/>
      <c r="S65" s="128"/>
      <c r="T65" s="128"/>
      <c r="U65" s="128"/>
      <c r="V65" s="128"/>
      <c r="W65" s="128"/>
    </row>
    <row r="66" spans="1:23">
      <c r="A66" s="33"/>
      <c r="K66" s="121"/>
      <c r="R66" s="121"/>
    </row>
    <row r="67" spans="1:23">
      <c r="A67" s="33"/>
      <c r="K67" s="121"/>
      <c r="R67" s="121"/>
    </row>
    <row r="68" spans="1:23">
      <c r="A68" s="33"/>
      <c r="K68" s="121"/>
      <c r="R68" s="121"/>
    </row>
    <row r="69" spans="1:23">
      <c r="A69" s="33"/>
      <c r="K69" s="121"/>
      <c r="R69" s="121"/>
    </row>
    <row r="70" spans="1:23">
      <c r="A70" s="33"/>
      <c r="K70" s="121"/>
      <c r="R70" s="121"/>
    </row>
    <row r="71" spans="1:23">
      <c r="A71" s="33"/>
      <c r="K71" s="121"/>
      <c r="R71" s="121"/>
    </row>
    <row r="72" spans="1:23">
      <c r="A72" s="33"/>
      <c r="K72" s="121"/>
      <c r="R72" s="121"/>
    </row>
    <row r="73" spans="1:23">
      <c r="A73" s="33"/>
      <c r="K73" s="121"/>
      <c r="R73" s="121"/>
    </row>
    <row r="74" spans="1:23">
      <c r="A74" s="33"/>
      <c r="K74" s="121"/>
      <c r="R74" s="121"/>
    </row>
    <row r="75" spans="1:23">
      <c r="K75" s="121"/>
      <c r="R75" s="121"/>
    </row>
    <row r="76" spans="1:23">
      <c r="K76" s="121"/>
      <c r="R76" s="121"/>
    </row>
    <row r="77" spans="1:23">
      <c r="K77" s="121"/>
      <c r="R77" s="121"/>
    </row>
    <row r="78" spans="1:23">
      <c r="K78" s="121"/>
      <c r="R78" s="121"/>
    </row>
    <row r="79" spans="1:23">
      <c r="K79" s="121"/>
      <c r="R79" s="121"/>
    </row>
    <row r="80" spans="1:23">
      <c r="K80" s="121"/>
      <c r="R80" s="121"/>
    </row>
  </sheetData>
  <mergeCells count="2">
    <mergeCell ref="K7:P7"/>
    <mergeCell ref="R7:W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Table of Contents</vt:lpstr>
      <vt:lpstr>Issuance Total</vt:lpstr>
      <vt:lpstr>Issuance Public</vt:lpstr>
      <vt:lpstr>Trading Volume</vt:lpstr>
      <vt:lpstr>Outstanding</vt:lpstr>
      <vt:lpstr>Holders</vt:lpstr>
      <vt:lpstr>'Issuance Total'!Print_Area</vt:lpstr>
    </vt:vector>
  </TitlesOfParts>
  <Company>The Bond Market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Municipal Issuance</dc:title>
  <dc:creator>SIFMA</dc:creator>
  <cp:lastModifiedBy>Song, Dan</cp:lastModifiedBy>
  <dcterms:created xsi:type="dcterms:W3CDTF">2007-03-06T14:59:53Z</dcterms:created>
  <dcterms:modified xsi:type="dcterms:W3CDTF">2023-06-05T14:07:28Z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